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8.65.142\09水-下水道課\管理\公営企業関連\4.経営比較分析\200116経営比較分析表（H30決算）\打ち返し\下水道\"/>
    </mc:Choice>
  </mc:AlternateContent>
  <workbookProtection workbookAlgorithmName="SHA-512" workbookHashValue="1yRCQgPOwnQOdDkSAB+lSBEkyodSlzbzTt5ve5M9BIUE3K/a+B/fbnxDzhtQj9LVGboR1s/9I6dM89YAr6PXcw==" workbookSaltValue="XmW2AP2/q5BtT/Rq2fT3U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 r="C10" i="5" l="1"/>
  <c r="D10" i="5"/>
  <c r="E10" i="5"/>
  <c r="B10" i="5"/>
</calcChain>
</file>

<file path=xl/sharedStrings.xml><?xml version="1.0" encoding="utf-8"?>
<sst xmlns="http://schemas.openxmlformats.org/spreadsheetml/2006/main" count="239" uniqueCount="115">
  <si>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</si>
  <si>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</si>
  <si>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</si>
  <si>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</si>
  <si>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</si>
  <si>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</si>
  <si>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</si>
  <si>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</si>
  <si>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</si>
  <si>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</si>
  <si>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</si>
  <si>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</si>
  <si>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</si>
  <si>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</si>
  <si>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</si>
  <si>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</si>
  <si>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</si>
  <si>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</si>
  <si>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</si>
  <si>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</si>
  <si>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</si>
  <si>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</si>
  <si>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</si>
  <si>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</si>
  <si>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</si>
  <si>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</si>
  <si>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</si>
  <si>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</si>
  <si>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</si>
  <si>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</si>
  <si>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</si>
  <si>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</si>
  <si>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</si>
  <si>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</si>
  <si>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</si>
  <si>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</si>
  <si>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</si>
  <si>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</si>
  <si>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</si>
  <si>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</si>
  <si>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</si>
  <si>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</si>
  <si>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</si>
  <si>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</si>
  <si>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</si>
  <si>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</si>
  <si>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</si>
  <si>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</si>
  <si>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</si>
  <si>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</si>
  <si>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</si>
  <si>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</si>
  <si>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</si>
  <si>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</si>
  <si>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</si>
  <si>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</si>
  <si>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</si>
  <si>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</si>
  <si>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</si>
  <si>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</si>
  <si>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</si>
  <si>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</si>
  <si>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</si>
  <si>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</si>
  <si>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</si>
  <si>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</si>
  <si>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</si>
  <si>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</si>
  <si>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</si>
  <si>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</si>
  <si>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</si>
  <si>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</si>
  <si>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</si>
  <si>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</si>
  <si>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</si>
  <si>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</si>
  <si>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</si>
  <si>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</si>
  <si>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</si>
  <si>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</si>
  <si>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</si>
  <si>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</si>
  <si>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</si>
  <si>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</si>
  <si>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</si>
  <si>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</si>
  <si>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</si>
  <si>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</si>
  <si>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</si>
  <si>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</si>
  <si>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</si>
  <si>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</si>
  <si>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</si>
  <si>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</si>
  <si>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</si>
  <si>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</si>
  <si>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</si>
  <si>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</si>
  <si>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</si>
  <si>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安来市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</si>
  <si>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</si>
  <si>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</si>
  <si>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</si>
  <si>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</si>
  <si>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</si>
  <si>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</si>
  <si>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</si>
  <si>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</si>
  <si>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</si>
  <si>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</si>
  <si>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</si>
  <si>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</si>
  <si>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・法定耐用年数が近付いている浄化槽もあり、今後は改修計画の検討をしていく必要がある。
・浄化槽ブロワの故障が年々増加しており、修繕費が増加傾向にあるため、対応策の検討が必要である。</t>
    <rPh sb="1" eb="3">
      <t>ホウテイ</t>
    </rPh>
    <rPh sb="3" eb="5">
      <t>タイヨウ</t>
    </rPh>
    <rPh sb="5" eb="7">
      <t>ネンスウ</t>
    </rPh>
    <rPh sb="8" eb="10">
      <t>チカヅ</t>
    </rPh>
    <rPh sb="14" eb="17">
      <t>ジョウカソウ</t>
    </rPh>
    <rPh sb="21" eb="23">
      <t>コンゴ</t>
    </rPh>
    <rPh sb="24" eb="26">
      <t>カイシュウ</t>
    </rPh>
    <rPh sb="26" eb="28">
      <t>ケイカク</t>
    </rPh>
    <rPh sb="29" eb="31">
      <t>ケントウ</t>
    </rPh>
    <rPh sb="36" eb="38">
      <t>ヒツヨウ</t>
    </rPh>
    <rPh sb="44" eb="47">
      <t>ジョウカソウ</t>
    </rPh>
    <rPh sb="51" eb="53">
      <t>コショウ</t>
    </rPh>
    <rPh sb="54" eb="56">
      <t>ネンネン</t>
    </rPh>
    <rPh sb="56" eb="58">
      <t>ゾウカ</t>
    </rPh>
    <rPh sb="63" eb="65">
      <t>シュウゼン</t>
    </rPh>
    <rPh sb="65" eb="66">
      <t>ヒ</t>
    </rPh>
    <rPh sb="67" eb="69">
      <t>ゾウカ</t>
    </rPh>
    <rPh sb="69" eb="71">
      <t>ケイコウ</t>
    </rPh>
    <rPh sb="77" eb="79">
      <t>タイオウ</t>
    </rPh>
    <rPh sb="79" eb="80">
      <t>サク</t>
    </rPh>
    <rPh sb="81" eb="83">
      <t>ケントウ</t>
    </rPh>
    <rPh sb="84" eb="86">
      <t>ヒツヨウ</t>
    </rPh>
    <phoneticPr fontId="4"/>
  </si>
  <si>
    <t>・将来的に有収水量の大幅な増加は見込めないため、維持管理費の節減や料金体系の見直しにより経営の健全化を図っていく必要がある。</t>
    <phoneticPr fontId="4"/>
  </si>
  <si>
    <t>・収益的収支比率は上昇傾向となっているが、これは一般会計からの繰入金の増加によるものであり、経費回収率の低さから見て分かるように使用料収入で汚水処理費用が賄えていない状況にある。なお、経費回収率が全国平均を上回っているのは、既に整備が完了しているためである。
・予算に占める企業債償還の割合が大きく、自主財源のみでは経営が成り立たず一般会計からの繰入金に頼らざるをえない状況にある。
・節水意識の向上ならびに人口の減少による影響から使用料収入は減少傾向にある。
・事業完了しており、企業債残高は減少傾向にある。
・施設利用率が全国平均を下回っているのは、一部施設において未接続世帯が残っているためである。
（※補足　⑦施設利用率のH28平均値は異常値であるため、考慮する必要はない）</t>
    <rPh sb="9" eb="11">
      <t>ジョウショウ</t>
    </rPh>
    <rPh sb="11" eb="13">
      <t>ケイコウ</t>
    </rPh>
    <rPh sb="46" eb="48">
      <t>ケイヒ</t>
    </rPh>
    <rPh sb="48" eb="50">
      <t>カイシュウ</t>
    </rPh>
    <rPh sb="50" eb="51">
      <t>リツ</t>
    </rPh>
    <rPh sb="52" eb="53">
      <t>ヒク</t>
    </rPh>
    <rPh sb="56" eb="57">
      <t>ミ</t>
    </rPh>
    <rPh sb="58" eb="59">
      <t>ワ</t>
    </rPh>
    <rPh sb="64" eb="67">
      <t>シヨウリョウ</t>
    </rPh>
    <rPh sb="67" eb="69">
      <t>シュウニュウ</t>
    </rPh>
    <rPh sb="70" eb="72">
      <t>オスイ</t>
    </rPh>
    <rPh sb="72" eb="74">
      <t>ショリ</t>
    </rPh>
    <rPh sb="74" eb="76">
      <t>ヒヨウ</t>
    </rPh>
    <rPh sb="77" eb="78">
      <t>マカナ</t>
    </rPh>
    <rPh sb="83" eb="85">
      <t>ジョウキョウ</t>
    </rPh>
    <rPh sb="103" eb="104">
      <t>ウエ</t>
    </rPh>
    <rPh sb="112" eb="113">
      <t>スデ</t>
    </rPh>
    <rPh sb="117" eb="119">
      <t>カンリョウ</t>
    </rPh>
    <rPh sb="257" eb="259">
      <t>シセツ</t>
    </rPh>
    <rPh sb="259" eb="261">
      <t>リヨウ</t>
    </rPh>
    <rPh sb="261" eb="262">
      <t>リツ</t>
    </rPh>
    <rPh sb="263" eb="267">
      <t>ゼンコクヘイキン</t>
    </rPh>
    <rPh sb="268" eb="270">
      <t>シタマワ</t>
    </rPh>
    <rPh sb="277" eb="279">
      <t>イチブ</t>
    </rPh>
    <rPh sb="279" eb="281">
      <t>シセツ</t>
    </rPh>
    <rPh sb="285" eb="288">
      <t>ミセツゾク</t>
    </rPh>
    <rPh sb="288" eb="290">
      <t>セタイ</t>
    </rPh>
    <rPh sb="291" eb="292">
      <t>ノコ</t>
    </rPh>
    <rPh sb="306" eb="308">
      <t>ホソク</t>
    </rPh>
    <rPh sb="310" eb="312">
      <t>シセツ</t>
    </rPh>
    <rPh sb="312" eb="314">
      <t>リヨウ</t>
    </rPh>
    <rPh sb="314" eb="315">
      <t>リツ</t>
    </rPh>
    <rPh sb="319" eb="322">
      <t>ヘイキンチ</t>
    </rPh>
    <rPh sb="323" eb="326">
      <t>イジョウチ</t>
    </rPh>
    <rPh sb="332" eb="334">
      <t>コウリョ</t>
    </rPh>
    <rPh sb="336" eb="33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</si>
</sst>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C5-4D0B-A397-0A483E7044D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C5-4D0B-A397-0A483E7044D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44.53</c:v>
                </c:pt>
                <c:pt idx="1">
                  <c:v>44.53</c:v>
                </c:pt>
                <c:pt idx="2">
                  <c:v>43.75</c:v>
                </c:pt>
                <c:pt idx="3">
                  <c:v>43.75</c:v>
                </c:pt>
                <c:pt idx="4">
                  <c:v>42.97</c:v>
                </c:pt>
              </c:numCache>
            </c:numRef>
          </c:val>
          <c:extLst>
            <c:ext xmlns:c16="http://schemas.microsoft.com/office/drawing/2014/chart" uri="{C3380CC4-5D6E-409C-BE32-E72D297353CC}">
              <c16:uniqueId val="{00000000-D8A6-44B6-8FAB-A81CB08A287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c:ext xmlns:c16="http://schemas.microsoft.com/office/drawing/2014/chart" uri="{C3380CC4-5D6E-409C-BE32-E72D297353CC}">
              <c16:uniqueId val="{00000001-D8A6-44B6-8FAB-A81CB08A287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93.75</c:v>
                </c:pt>
                <c:pt idx="1">
                  <c:v>93.68</c:v>
                </c:pt>
                <c:pt idx="2">
                  <c:v>94.89</c:v>
                </c:pt>
                <c:pt idx="3">
                  <c:v>96.3</c:v>
                </c:pt>
                <c:pt idx="4">
                  <c:v>96.56</c:v>
                </c:pt>
              </c:numCache>
            </c:numRef>
          </c:val>
          <c:extLst>
            <c:ext xmlns:c16="http://schemas.microsoft.com/office/drawing/2014/chart" uri="{C3380CC4-5D6E-409C-BE32-E72D297353CC}">
              <c16:uniqueId val="{00000000-56A7-4A0B-9762-1AD8A995E2A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c:ext xmlns:c16="http://schemas.microsoft.com/office/drawing/2014/chart" uri="{C3380CC4-5D6E-409C-BE32-E72D297353CC}">
              <c16:uniqueId val="{00000001-56A7-4A0B-9762-1AD8A995E2A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65.06</c:v>
                </c:pt>
                <c:pt idx="1">
                  <c:v>68.31</c:v>
                </c:pt>
                <c:pt idx="2">
                  <c:v>84.69</c:v>
                </c:pt>
                <c:pt idx="3">
                  <c:v>85.05</c:v>
                </c:pt>
                <c:pt idx="4">
                  <c:v>83.97</c:v>
                </c:pt>
              </c:numCache>
            </c:numRef>
          </c:val>
          <c:extLst>
            <c:ext xmlns:c16="http://schemas.microsoft.com/office/drawing/2014/chart" uri="{C3380CC4-5D6E-409C-BE32-E72D297353CC}">
              <c16:uniqueId val="{00000000-FEB6-4ACF-97A9-FF2B0FD0FC5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B6-4ACF-97A9-FF2B0FD0FC5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5E-4295-A4EA-FFE782EC118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5E-4295-A4EA-FFE782EC118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31-43E3-8A59-292E53E90BB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31-43E3-8A59-292E53E90BB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B2-40FB-9676-7821DFF8064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B2-40FB-9676-7821DFF8064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31-4534-90BA-86FBAA078DF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31-4534-90BA-86FBAA078DF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1026.47</c:v>
                </c:pt>
                <c:pt idx="1">
                  <c:v>938.5</c:v>
                </c:pt>
                <c:pt idx="2">
                  <c:v>943.12</c:v>
                </c:pt>
                <c:pt idx="3">
                  <c:v>748.78</c:v>
                </c:pt>
                <c:pt idx="4">
                  <c:v>656.86</c:v>
                </c:pt>
              </c:numCache>
            </c:numRef>
          </c:val>
          <c:extLst>
            <c:ext xmlns:c16="http://schemas.microsoft.com/office/drawing/2014/chart" uri="{C3380CC4-5D6E-409C-BE32-E72D297353CC}">
              <c16:uniqueId val="{00000000-7EF1-46A0-8A5B-9FD6A5E8E91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c:ext xmlns:c16="http://schemas.microsoft.com/office/drawing/2014/chart" uri="{C3380CC4-5D6E-409C-BE32-E72D297353CC}">
              <c16:uniqueId val="{00000001-7EF1-46A0-8A5B-9FD6A5E8E91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48.08</c:v>
                </c:pt>
                <c:pt idx="1">
                  <c:v>45.49</c:v>
                </c:pt>
                <c:pt idx="2">
                  <c:v>69.86</c:v>
                </c:pt>
                <c:pt idx="3">
                  <c:v>64.010000000000005</c:v>
                </c:pt>
                <c:pt idx="4">
                  <c:v>63.56</c:v>
                </c:pt>
              </c:numCache>
            </c:numRef>
          </c:val>
          <c:extLst>
            <c:ext xmlns:c16="http://schemas.microsoft.com/office/drawing/2014/chart" uri="{C3380CC4-5D6E-409C-BE32-E72D297353CC}">
              <c16:uniqueId val="{00000000-F08C-4BB4-8F86-CE41BCAF0B0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c:ext xmlns:c16="http://schemas.microsoft.com/office/drawing/2014/chart" uri="{C3380CC4-5D6E-409C-BE32-E72D297353CC}">
              <c16:uniqueId val="{00000001-F08C-4BB4-8F86-CE41BCAF0B0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388.53</c:v>
                </c:pt>
                <c:pt idx="1">
                  <c:v>413.44</c:v>
                </c:pt>
                <c:pt idx="2">
                  <c:v>270.14</c:v>
                </c:pt>
                <c:pt idx="3">
                  <c:v>291.81</c:v>
                </c:pt>
                <c:pt idx="4">
                  <c:v>293.20999999999998</c:v>
                </c:pt>
              </c:numCache>
            </c:numRef>
          </c:val>
          <c:extLst>
            <c:ext xmlns:c16="http://schemas.microsoft.com/office/drawing/2014/chart" uri="{C3380CC4-5D6E-409C-BE32-E72D297353CC}">
              <c16:uniqueId val="{00000000-7B9F-4DDF-B723-16B75A47841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c:ext xmlns:c16="http://schemas.microsoft.com/office/drawing/2014/chart" uri="{C3380CC4-5D6E-409C-BE32-E72D297353CC}">
              <c16:uniqueId val="{00000001-7B9F-4DDF-B723-16B75A47841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6"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島根県　安来市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38962</v>
      </c>
      <c r="AM8" s="50"/>
      <c r="AN8" s="50"/>
      <c r="AO8" s="50"/>
      <c r="AP8" s="50"/>
      <c r="AQ8" s="50"/>
      <c r="AR8" s="50"/>
      <c r="AS8" s="50"/>
      <c r="AT8" s="45">
        <f>データ!T6</f>
        <v>420.93</v>
      </c>
      <c r="AU8" s="45"/>
      <c r="AV8" s="45"/>
      <c r="AW8" s="45"/>
      <c r="AX8" s="45"/>
      <c r="AY8" s="45"/>
      <c r="AZ8" s="45"/>
      <c r="BA8" s="45"/>
      <c r="BB8" s="45">
        <f>データ!U6</f>
        <v>92.56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0.68</v>
      </c>
      <c r="Q10" s="45"/>
      <c r="R10" s="45"/>
      <c r="S10" s="45"/>
      <c r="T10" s="45"/>
      <c r="U10" s="45"/>
      <c r="V10" s="45"/>
      <c r="W10" s="45">
        <f>データ!Q6</f>
        <v>100</v>
      </c>
      <c r="X10" s="45"/>
      <c r="Y10" s="45"/>
      <c r="Z10" s="45"/>
      <c r="AA10" s="45"/>
      <c r="AB10" s="45"/>
      <c r="AC10" s="45"/>
      <c r="AD10" s="50">
        <f>データ!R6</f>
        <v>3439</v>
      </c>
      <c r="AE10" s="50"/>
      <c r="AF10" s="50"/>
      <c r="AG10" s="50"/>
      <c r="AH10" s="50"/>
      <c r="AI10" s="50"/>
      <c r="AJ10" s="50"/>
      <c r="AK10" s="2"/>
      <c r="AL10" s="50">
        <f>データ!V6</f>
        <v>262</v>
      </c>
      <c r="AM10" s="50"/>
      <c r="AN10" s="50"/>
      <c r="AO10" s="50"/>
      <c r="AP10" s="50"/>
      <c r="AQ10" s="50"/>
      <c r="AR10" s="50"/>
      <c r="AS10" s="50"/>
      <c r="AT10" s="45">
        <f>データ!W6</f>
        <v>0.03</v>
      </c>
      <c r="AU10" s="45"/>
      <c r="AV10" s="45"/>
      <c r="AW10" s="45"/>
      <c r="AX10" s="45"/>
      <c r="AY10" s="45"/>
      <c r="AZ10" s="45"/>
      <c r="BA10" s="45"/>
      <c r="BB10" s="45">
        <f>データ!X6</f>
        <v>8733.33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114</v>
      </c>
      <c r="BM16" s="75"/>
      <c r="BN16" s="75"/>
      <c r="BO16" s="75"/>
      <c r="BP16" s="75"/>
      <c r="BQ16" s="75"/>
      <c r="BR16" s="75"/>
      <c r="BS16" s="75"/>
      <c r="BT16" s="75"/>
      <c r="BU16" s="75"/>
      <c r="BV16" s="75"/>
      <c r="BW16" s="75"/>
      <c r="BX16" s="75"/>
      <c r="BY16" s="75"/>
      <c r="BZ16" s="7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5"/>
      <c r="BN17" s="75"/>
      <c r="BO17" s="75"/>
      <c r="BP17" s="75"/>
      <c r="BQ17" s="75"/>
      <c r="BR17" s="75"/>
      <c r="BS17" s="75"/>
      <c r="BT17" s="75"/>
      <c r="BU17" s="75"/>
      <c r="BV17" s="75"/>
      <c r="BW17" s="75"/>
      <c r="BX17" s="75"/>
      <c r="BY17" s="75"/>
      <c r="BZ17" s="7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5"/>
      <c r="BN18" s="75"/>
      <c r="BO18" s="75"/>
      <c r="BP18" s="75"/>
      <c r="BQ18" s="75"/>
      <c r="BR18" s="75"/>
      <c r="BS18" s="75"/>
      <c r="BT18" s="75"/>
      <c r="BU18" s="75"/>
      <c r="BV18" s="75"/>
      <c r="BW18" s="75"/>
      <c r="BX18" s="75"/>
      <c r="BY18" s="75"/>
      <c r="BZ18" s="7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5"/>
      <c r="BN19" s="75"/>
      <c r="BO19" s="75"/>
      <c r="BP19" s="75"/>
      <c r="BQ19" s="75"/>
      <c r="BR19" s="75"/>
      <c r="BS19" s="75"/>
      <c r="BT19" s="75"/>
      <c r="BU19" s="75"/>
      <c r="BV19" s="75"/>
      <c r="BW19" s="75"/>
      <c r="BX19" s="75"/>
      <c r="BY19" s="75"/>
      <c r="BZ19" s="7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5"/>
      <c r="BN20" s="75"/>
      <c r="BO20" s="75"/>
      <c r="BP20" s="75"/>
      <c r="BQ20" s="75"/>
      <c r="BR20" s="75"/>
      <c r="BS20" s="75"/>
      <c r="BT20" s="75"/>
      <c r="BU20" s="75"/>
      <c r="BV20" s="75"/>
      <c r="BW20" s="75"/>
      <c r="BX20" s="75"/>
      <c r="BY20" s="75"/>
      <c r="BZ20" s="7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5"/>
      <c r="BN21" s="75"/>
      <c r="BO21" s="75"/>
      <c r="BP21" s="75"/>
      <c r="BQ21" s="75"/>
      <c r="BR21" s="75"/>
      <c r="BS21" s="75"/>
      <c r="BT21" s="75"/>
      <c r="BU21" s="75"/>
      <c r="BV21" s="75"/>
      <c r="BW21" s="75"/>
      <c r="BX21" s="75"/>
      <c r="BY21" s="75"/>
      <c r="BZ21" s="7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5"/>
      <c r="BN22" s="75"/>
      <c r="BO22" s="75"/>
      <c r="BP22" s="75"/>
      <c r="BQ22" s="75"/>
      <c r="BR22" s="75"/>
      <c r="BS22" s="75"/>
      <c r="BT22" s="75"/>
      <c r="BU22" s="75"/>
      <c r="BV22" s="75"/>
      <c r="BW22" s="75"/>
      <c r="BX22" s="75"/>
      <c r="BY22" s="75"/>
      <c r="BZ22" s="7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5"/>
      <c r="BN23" s="75"/>
      <c r="BO23" s="75"/>
      <c r="BP23" s="75"/>
      <c r="BQ23" s="75"/>
      <c r="BR23" s="75"/>
      <c r="BS23" s="75"/>
      <c r="BT23" s="75"/>
      <c r="BU23" s="75"/>
      <c r="BV23" s="75"/>
      <c r="BW23" s="75"/>
      <c r="BX23" s="75"/>
      <c r="BY23" s="75"/>
      <c r="BZ23" s="7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5"/>
      <c r="BN24" s="75"/>
      <c r="BO24" s="75"/>
      <c r="BP24" s="75"/>
      <c r="BQ24" s="75"/>
      <c r="BR24" s="75"/>
      <c r="BS24" s="75"/>
      <c r="BT24" s="75"/>
      <c r="BU24" s="75"/>
      <c r="BV24" s="75"/>
      <c r="BW24" s="75"/>
      <c r="BX24" s="75"/>
      <c r="BY24" s="75"/>
      <c r="BZ24" s="7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5"/>
      <c r="BN25" s="75"/>
      <c r="BO25" s="75"/>
      <c r="BP25" s="75"/>
      <c r="BQ25" s="75"/>
      <c r="BR25" s="75"/>
      <c r="BS25" s="75"/>
      <c r="BT25" s="75"/>
      <c r="BU25" s="75"/>
      <c r="BV25" s="75"/>
      <c r="BW25" s="75"/>
      <c r="BX25" s="75"/>
      <c r="BY25" s="75"/>
      <c r="BZ25" s="7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5"/>
      <c r="BN26" s="75"/>
      <c r="BO26" s="75"/>
      <c r="BP26" s="75"/>
      <c r="BQ26" s="75"/>
      <c r="BR26" s="75"/>
      <c r="BS26" s="75"/>
      <c r="BT26" s="75"/>
      <c r="BU26" s="75"/>
      <c r="BV26" s="75"/>
      <c r="BW26" s="75"/>
      <c r="BX26" s="75"/>
      <c r="BY26" s="75"/>
      <c r="BZ26" s="7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5"/>
      <c r="BN27" s="75"/>
      <c r="BO27" s="75"/>
      <c r="BP27" s="75"/>
      <c r="BQ27" s="75"/>
      <c r="BR27" s="75"/>
      <c r="BS27" s="75"/>
      <c r="BT27" s="75"/>
      <c r="BU27" s="75"/>
      <c r="BV27" s="75"/>
      <c r="BW27" s="75"/>
      <c r="BX27" s="75"/>
      <c r="BY27" s="75"/>
      <c r="BZ27" s="7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5"/>
      <c r="BN28" s="75"/>
      <c r="BO28" s="75"/>
      <c r="BP28" s="75"/>
      <c r="BQ28" s="75"/>
      <c r="BR28" s="75"/>
      <c r="BS28" s="75"/>
      <c r="BT28" s="75"/>
      <c r="BU28" s="75"/>
      <c r="BV28" s="75"/>
      <c r="BW28" s="75"/>
      <c r="BX28" s="75"/>
      <c r="BY28" s="75"/>
      <c r="BZ28" s="7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5"/>
      <c r="BN29" s="75"/>
      <c r="BO29" s="75"/>
      <c r="BP29" s="75"/>
      <c r="BQ29" s="75"/>
      <c r="BR29" s="75"/>
      <c r="BS29" s="75"/>
      <c r="BT29" s="75"/>
      <c r="BU29" s="75"/>
      <c r="BV29" s="75"/>
      <c r="BW29" s="75"/>
      <c r="BX29" s="75"/>
      <c r="BY29" s="75"/>
      <c r="BZ29" s="7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5"/>
      <c r="BN30" s="75"/>
      <c r="BO30" s="75"/>
      <c r="BP30" s="75"/>
      <c r="BQ30" s="75"/>
      <c r="BR30" s="75"/>
      <c r="BS30" s="75"/>
      <c r="BT30" s="75"/>
      <c r="BU30" s="75"/>
      <c r="BV30" s="75"/>
      <c r="BW30" s="75"/>
      <c r="BX30" s="75"/>
      <c r="BY30" s="75"/>
      <c r="BZ30" s="7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5"/>
      <c r="BN31" s="75"/>
      <c r="BO31" s="75"/>
      <c r="BP31" s="75"/>
      <c r="BQ31" s="75"/>
      <c r="BR31" s="75"/>
      <c r="BS31" s="75"/>
      <c r="BT31" s="75"/>
      <c r="BU31" s="75"/>
      <c r="BV31" s="75"/>
      <c r="BW31" s="75"/>
      <c r="BX31" s="75"/>
      <c r="BY31" s="75"/>
      <c r="BZ31" s="7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5"/>
      <c r="BN32" s="75"/>
      <c r="BO32" s="75"/>
      <c r="BP32" s="75"/>
      <c r="BQ32" s="75"/>
      <c r="BR32" s="75"/>
      <c r="BS32" s="75"/>
      <c r="BT32" s="75"/>
      <c r="BU32" s="75"/>
      <c r="BV32" s="75"/>
      <c r="BW32" s="75"/>
      <c r="BX32" s="75"/>
      <c r="BY32" s="75"/>
      <c r="BZ32" s="7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5"/>
      <c r="BN33" s="75"/>
      <c r="BO33" s="75"/>
      <c r="BP33" s="75"/>
      <c r="BQ33" s="75"/>
      <c r="BR33" s="75"/>
      <c r="BS33" s="75"/>
      <c r="BT33" s="75"/>
      <c r="BU33" s="75"/>
      <c r="BV33" s="75"/>
      <c r="BW33" s="75"/>
      <c r="BX33" s="75"/>
      <c r="BY33" s="75"/>
      <c r="BZ33" s="7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7"/>
      <c r="BM34" s="75"/>
      <c r="BN34" s="75"/>
      <c r="BO34" s="75"/>
      <c r="BP34" s="75"/>
      <c r="BQ34" s="75"/>
      <c r="BR34" s="75"/>
      <c r="BS34" s="75"/>
      <c r="BT34" s="75"/>
      <c r="BU34" s="75"/>
      <c r="BV34" s="75"/>
      <c r="BW34" s="75"/>
      <c r="BX34" s="75"/>
      <c r="BY34" s="75"/>
      <c r="BZ34" s="7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7"/>
      <c r="BM35" s="75"/>
      <c r="BN35" s="75"/>
      <c r="BO35" s="75"/>
      <c r="BP35" s="75"/>
      <c r="BQ35" s="75"/>
      <c r="BR35" s="75"/>
      <c r="BS35" s="75"/>
      <c r="BT35" s="75"/>
      <c r="BU35" s="75"/>
      <c r="BV35" s="75"/>
      <c r="BW35" s="75"/>
      <c r="BX35" s="75"/>
      <c r="BY35" s="75"/>
      <c r="BZ35" s="7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5"/>
      <c r="BN36" s="75"/>
      <c r="BO36" s="75"/>
      <c r="BP36" s="75"/>
      <c r="BQ36" s="75"/>
      <c r="BR36" s="75"/>
      <c r="BS36" s="75"/>
      <c r="BT36" s="75"/>
      <c r="BU36" s="75"/>
      <c r="BV36" s="75"/>
      <c r="BW36" s="75"/>
      <c r="BX36" s="75"/>
      <c r="BY36" s="75"/>
      <c r="BZ36" s="7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5"/>
      <c r="BN37" s="75"/>
      <c r="BO37" s="75"/>
      <c r="BP37" s="75"/>
      <c r="BQ37" s="75"/>
      <c r="BR37" s="75"/>
      <c r="BS37" s="75"/>
      <c r="BT37" s="75"/>
      <c r="BU37" s="75"/>
      <c r="BV37" s="75"/>
      <c r="BW37" s="75"/>
      <c r="BX37" s="75"/>
      <c r="BY37" s="75"/>
      <c r="BZ37" s="7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5"/>
      <c r="BN38" s="75"/>
      <c r="BO38" s="75"/>
      <c r="BP38" s="75"/>
      <c r="BQ38" s="75"/>
      <c r="BR38" s="75"/>
      <c r="BS38" s="75"/>
      <c r="BT38" s="75"/>
      <c r="BU38" s="75"/>
      <c r="BV38" s="75"/>
      <c r="BW38" s="75"/>
      <c r="BX38" s="75"/>
      <c r="BY38" s="75"/>
      <c r="BZ38" s="7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5"/>
      <c r="BN39" s="75"/>
      <c r="BO39" s="75"/>
      <c r="BP39" s="75"/>
      <c r="BQ39" s="75"/>
      <c r="BR39" s="75"/>
      <c r="BS39" s="75"/>
      <c r="BT39" s="75"/>
      <c r="BU39" s="75"/>
      <c r="BV39" s="75"/>
      <c r="BW39" s="75"/>
      <c r="BX39" s="75"/>
      <c r="BY39" s="75"/>
      <c r="BZ39" s="7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5"/>
      <c r="BN40" s="75"/>
      <c r="BO40" s="75"/>
      <c r="BP40" s="75"/>
      <c r="BQ40" s="75"/>
      <c r="BR40" s="75"/>
      <c r="BS40" s="75"/>
      <c r="BT40" s="75"/>
      <c r="BU40" s="75"/>
      <c r="BV40" s="75"/>
      <c r="BW40" s="75"/>
      <c r="BX40" s="75"/>
      <c r="BY40" s="75"/>
      <c r="BZ40" s="7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5"/>
      <c r="BN41" s="75"/>
      <c r="BO41" s="75"/>
      <c r="BP41" s="75"/>
      <c r="BQ41" s="75"/>
      <c r="BR41" s="75"/>
      <c r="BS41" s="75"/>
      <c r="BT41" s="75"/>
      <c r="BU41" s="75"/>
      <c r="BV41" s="75"/>
      <c r="BW41" s="75"/>
      <c r="BX41" s="75"/>
      <c r="BY41" s="75"/>
      <c r="BZ41" s="7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5"/>
      <c r="BN42" s="75"/>
      <c r="BO42" s="75"/>
      <c r="BP42" s="75"/>
      <c r="BQ42" s="75"/>
      <c r="BR42" s="75"/>
      <c r="BS42" s="75"/>
      <c r="BT42" s="75"/>
      <c r="BU42" s="75"/>
      <c r="BV42" s="75"/>
      <c r="BW42" s="75"/>
      <c r="BX42" s="75"/>
      <c r="BY42" s="75"/>
      <c r="BZ42" s="7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5"/>
      <c r="BN43" s="75"/>
      <c r="BO43" s="75"/>
      <c r="BP43" s="75"/>
      <c r="BQ43" s="75"/>
      <c r="BR43" s="75"/>
      <c r="BS43" s="75"/>
      <c r="BT43" s="75"/>
      <c r="BU43" s="75"/>
      <c r="BV43" s="75"/>
      <c r="BW43" s="75"/>
      <c r="BX43" s="75"/>
      <c r="BY43" s="75"/>
      <c r="BZ43" s="7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44</v>
      </c>
      <c r="N86" s="26" t="s">
        <v>45</v>
      </c>
      <c r="O86" s="26" t="str">
        <f>データ!EO6</f>
        <v>【-】</v>
      </c>
    </row>
  </sheetData>
  <sheetProtection algorithmName="SHA-512" hashValue="1b12wOiP0pbJ3Ri8pk+KOo/r19foTqyVlOeDzuPxPmARejB/+3npYwnATZqNLTXEs4PhvzPhmGSr5UWdvlz83Q==" saltValue="n0H2/dFwqc+YgJYI7UBC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322067</v>
      </c>
      <c r="D6" s="33">
        <f t="shared" si="3"/>
        <v>47</v>
      </c>
      <c r="E6" s="33">
        <f t="shared" si="3"/>
        <v>18</v>
      </c>
      <c r="F6" s="33">
        <f t="shared" si="3"/>
        <v>1</v>
      </c>
      <c r="G6" s="33">
        <f t="shared" si="3"/>
        <v>0</v>
      </c>
      <c r="H6" s="33" t="str">
        <f t="shared" si="3"/>
        <v>島根県　安来市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0.68</v>
      </c>
      <c r="Q6" s="34">
        <f t="shared" si="3"/>
        <v>100</v>
      </c>
      <c r="R6" s="34">
        <f t="shared" si="3"/>
        <v>3439</v>
      </c>
      <c r="S6" s="34">
        <f t="shared" si="3"/>
        <v>38962</v>
      </c>
      <c r="T6" s="34">
        <f t="shared" si="3"/>
        <v>420.93</v>
      </c>
      <c r="U6" s="34">
        <f t="shared" si="3"/>
        <v>92.56</v>
      </c>
      <c r="V6" s="34">
        <f t="shared" si="3"/>
        <v>262</v>
      </c>
      <c r="W6" s="34">
        <f t="shared" si="3"/>
        <v>0.03</v>
      </c>
      <c r="X6" s="34">
        <f t="shared" si="3"/>
        <v>8733.33</v>
      </c>
      <c r="Y6" s="35">
        <f>IF(Y7="",NA(),Y7)</f>
        <v>65.06</v>
      </c>
      <c r="Z6" s="35">
        <f t="shared" ref="Z6:AH6" si="4">IF(Z7="",NA(),Z7)</f>
        <v>68.31</v>
      </c>
      <c r="AA6" s="35">
        <f t="shared" si="4"/>
        <v>84.69</v>
      </c>
      <c r="AB6" s="35">
        <f t="shared" si="4"/>
        <v>85.05</v>
      </c>
      <c r="AC6" s="35">
        <f t="shared" si="4"/>
        <v>83.97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1026.47</v>
      </c>
      <c r="BG6" s="35">
        <f t="shared" ref="BG6:BO6" si="7">IF(BG7="",NA(),BG7)</f>
        <v>938.5</v>
      </c>
      <c r="BH6" s="35">
        <f t="shared" si="7"/>
        <v>943.12</v>
      </c>
      <c r="BI6" s="35">
        <f t="shared" si="7"/>
        <v>748.78</v>
      </c>
      <c r="BJ6" s="35">
        <f t="shared" si="7"/>
        <v>656.86</v>
      </c>
      <c r="BK6" s="35">
        <f t="shared" si="7"/>
        <v>701.33</v>
      </c>
      <c r="BL6" s="35">
        <f t="shared" si="7"/>
        <v>663.76</v>
      </c>
      <c r="BM6" s="35">
        <f t="shared" si="7"/>
        <v>566.35</v>
      </c>
      <c r="BN6" s="35">
        <f t="shared" si="7"/>
        <v>888.8</v>
      </c>
      <c r="BO6" s="35">
        <f t="shared" si="7"/>
        <v>855.65</v>
      </c>
      <c r="BP6" s="34" t="str">
        <f>IF(BP7="","",IF(BP7="-","【-】","【"&amp;SUBSTITUTE(TEXT(BP7,"#,##0.00"),"-","△")&amp;"】"))</f>
        <v>【860.68】</v>
      </c>
      <c r="BQ6" s="35">
        <f>IF(BQ7="",NA(),BQ7)</f>
        <v>48.08</v>
      </c>
      <c r="BR6" s="35">
        <f t="shared" ref="BR6:BZ6" si="8">IF(BR7="",NA(),BR7)</f>
        <v>45.49</v>
      </c>
      <c r="BS6" s="35">
        <f t="shared" si="8"/>
        <v>69.86</v>
      </c>
      <c r="BT6" s="35">
        <f t="shared" si="8"/>
        <v>64.010000000000005</v>
      </c>
      <c r="BU6" s="35">
        <f t="shared" si="8"/>
        <v>63.56</v>
      </c>
      <c r="BV6" s="35">
        <f t="shared" si="8"/>
        <v>53.48</v>
      </c>
      <c r="BW6" s="35">
        <f t="shared" si="8"/>
        <v>53.76</v>
      </c>
      <c r="BX6" s="35">
        <f t="shared" si="8"/>
        <v>52.27</v>
      </c>
      <c r="BY6" s="35">
        <f t="shared" si="8"/>
        <v>52.55</v>
      </c>
      <c r="BZ6" s="35">
        <f t="shared" si="8"/>
        <v>52.23</v>
      </c>
      <c r="CA6" s="34" t="str">
        <f>IF(CA7="","",IF(CA7="-","【-】","【"&amp;SUBSTITUTE(TEXT(CA7,"#,##0.00"),"-","△")&amp;"】"))</f>
        <v>【52.12】</v>
      </c>
      <c r="CB6" s="35">
        <f>IF(CB7="",NA(),CB7)</f>
        <v>388.53</v>
      </c>
      <c r="CC6" s="35">
        <f t="shared" ref="CC6:CK6" si="9">IF(CC7="",NA(),CC7)</f>
        <v>413.44</v>
      </c>
      <c r="CD6" s="35">
        <f t="shared" si="9"/>
        <v>270.14</v>
      </c>
      <c r="CE6" s="35">
        <f t="shared" si="9"/>
        <v>291.81</v>
      </c>
      <c r="CF6" s="35">
        <f t="shared" si="9"/>
        <v>293.20999999999998</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44.53</v>
      </c>
      <c r="CN6" s="35">
        <f t="shared" ref="CN6:CV6" si="10">IF(CN7="",NA(),CN7)</f>
        <v>44.53</v>
      </c>
      <c r="CO6" s="35">
        <f t="shared" si="10"/>
        <v>43.75</v>
      </c>
      <c r="CP6" s="35">
        <f t="shared" si="10"/>
        <v>43.75</v>
      </c>
      <c r="CQ6" s="35">
        <f t="shared" si="10"/>
        <v>42.97</v>
      </c>
      <c r="CR6" s="35">
        <f t="shared" si="10"/>
        <v>52.52</v>
      </c>
      <c r="CS6" s="35">
        <f t="shared" si="10"/>
        <v>54.14</v>
      </c>
      <c r="CT6" s="35">
        <f t="shared" si="10"/>
        <v>132.99</v>
      </c>
      <c r="CU6" s="35">
        <f t="shared" si="10"/>
        <v>51.71</v>
      </c>
      <c r="CV6" s="35">
        <f t="shared" si="10"/>
        <v>50.56</v>
      </c>
      <c r="CW6" s="34" t="str">
        <f>IF(CW7="","",IF(CW7="-","【-】","【"&amp;SUBSTITUTE(TEXT(CW7,"#,##0.00"),"-","△")&amp;"】"))</f>
        <v>【50.35】</v>
      </c>
      <c r="CX6" s="35">
        <f>IF(CX7="",NA(),CX7)</f>
        <v>93.75</v>
      </c>
      <c r="CY6" s="35">
        <f t="shared" ref="CY6:DG6" si="11">IF(CY7="",NA(),CY7)</f>
        <v>93.68</v>
      </c>
      <c r="CZ6" s="35">
        <f t="shared" si="11"/>
        <v>94.89</v>
      </c>
      <c r="DA6" s="35">
        <f t="shared" si="11"/>
        <v>96.3</v>
      </c>
      <c r="DB6" s="35">
        <f t="shared" si="11"/>
        <v>96.56</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322067</v>
      </c>
      <c r="D7" s="37">
        <v>47</v>
      </c>
      <c r="E7" s="37">
        <v>18</v>
      </c>
      <c r="F7" s="37">
        <v>1</v>
      </c>
      <c r="G7" s="37">
        <v>0</v>
      </c>
      <c r="H7" s="37" t="s">
        <v>99</v>
      </c>
      <c r="I7" s="37" t="s">
        <v>100</v>
      </c>
      <c r="J7" s="37" t="s">
        <v>101</v>
      </c>
      <c r="K7" s="37" t="s">
        <v>102</v>
      </c>
      <c r="L7" s="37" t="s">
        <v>103</v>
      </c>
      <c r="M7" s="37" t="s">
        <v>104</v>
      </c>
      <c r="N7" s="38" t="s">
        <v>105</v>
      </c>
      <c r="O7" s="38" t="s">
        <v>106</v>
      </c>
      <c r="P7" s="38">
        <v>0.68</v>
      </c>
      <c r="Q7" s="38">
        <v>100</v>
      </c>
      <c r="R7" s="38">
        <v>3439</v>
      </c>
      <c r="S7" s="38">
        <v>38962</v>
      </c>
      <c r="T7" s="38">
        <v>420.93</v>
      </c>
      <c r="U7" s="38">
        <v>92.56</v>
      </c>
      <c r="V7" s="38">
        <v>262</v>
      </c>
      <c r="W7" s="38">
        <v>0.03</v>
      </c>
      <c r="X7" s="38">
        <v>8733.33</v>
      </c>
      <c r="Y7" s="38">
        <v>65.06</v>
      </c>
      <c r="Z7" s="38">
        <v>68.31</v>
      </c>
      <c r="AA7" s="38">
        <v>84.69</v>
      </c>
      <c r="AB7" s="38">
        <v>85.05</v>
      </c>
      <c r="AC7" s="38">
        <v>83.97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1026.47</v>
      </c>
      <c r="BG7" s="38">
        <v>938.5</v>
      </c>
      <c r="BH7" s="38">
        <v>943.12</v>
      </c>
      <c r="BI7" s="38">
        <v>748.78</v>
      </c>
      <c r="BJ7" s="38">
        <v>656.86</v>
      </c>
      <c r="BK7" s="38">
        <v>701.33</v>
      </c>
      <c r="BL7" s="38">
        <v>663.76</v>
      </c>
      <c r="BM7" s="38">
        <v>566.35</v>
      </c>
      <c r="BN7" s="38">
        <v>888.8</v>
      </c>
      <c r="BO7" s="38">
        <v>855.65</v>
      </c>
      <c r="BP7" s="38">
        <v>860.68</v>
      </c>
      <c r="BQ7" s="38">
        <v>48.08</v>
      </c>
      <c r="BR7" s="38">
        <v>45.49</v>
      </c>
      <c r="BS7" s="38">
        <v>69.86</v>
      </c>
      <c r="BT7" s="38">
        <v>64.010000000000005</v>
      </c>
      <c r="BU7" s="38">
        <v>63.56</v>
      </c>
      <c r="BV7" s="38">
        <v>53.48</v>
      </c>
      <c r="BW7" s="38">
        <v>53.76</v>
      </c>
      <c r="BX7" s="38">
        <v>52.27</v>
      </c>
      <c r="BY7" s="38">
        <v>52.55</v>
      </c>
      <c r="BZ7" s="38">
        <v>52.23</v>
      </c>
      <c r="CA7" s="38">
        <v>52.12</v>
      </c>
      <c r="CB7" s="38">
        <v>388.53</v>
      </c>
      <c r="CC7" s="38">
        <v>413.44</v>
      </c>
      <c r="CD7" s="38">
        <v>270.14</v>
      </c>
      <c r="CE7" s="38">
        <v>291.81</v>
      </c>
      <c r="CF7" s="38">
        <v>293.20999999999998</v>
      </c>
      <c r="CG7" s="38">
        <v>277.29000000000002</v>
      </c>
      <c r="CH7" s="38">
        <v>275.25</v>
      </c>
      <c r="CI7" s="38">
        <v>291.01</v>
      </c>
      <c r="CJ7" s="38">
        <v>292.45</v>
      </c>
      <c r="CK7" s="38">
        <v>294.05</v>
      </c>
      <c r="CL7" s="38">
        <v>299.14</v>
      </c>
      <c r="CM7" s="38">
        <v>44.53</v>
      </c>
      <c r="CN7" s="38">
        <v>44.53</v>
      </c>
      <c r="CO7" s="38">
        <v>43.75</v>
      </c>
      <c r="CP7" s="38">
        <v>43.75</v>
      </c>
      <c r="CQ7" s="38">
        <v>42.97</v>
      </c>
      <c r="CR7" s="38">
        <v>52.52</v>
      </c>
      <c r="CS7" s="38">
        <v>54.14</v>
      </c>
      <c r="CT7" s="38">
        <v>132.99</v>
      </c>
      <c r="CU7" s="38">
        <v>51.71</v>
      </c>
      <c r="CV7" s="38">
        <v>50.56</v>
      </c>
      <c r="CW7" s="38">
        <v>50.35</v>
      </c>
      <c r="CX7" s="38">
        <v>93.75</v>
      </c>
      <c r="CY7" s="38">
        <v>93.68</v>
      </c>
      <c r="CZ7" s="38">
        <v>94.89</v>
      </c>
      <c r="DA7" s="38">
        <v>96.3</v>
      </c>
      <c r="DB7" s="38">
        <v>96.56</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105</v>
      </c>
      <c r="EF7" s="38" t="s">
        <v>105</v>
      </c>
      <c r="EG7" s="38" t="s">
        <v>105</v>
      </c>
      <c r="EH7" s="38" t="s">
        <v>105</v>
      </c>
      <c r="EI7" s="38" t="s">
        <v>105</v>
      </c>
      <c r="EJ7" s="38" t="s">
        <v>105</v>
      </c>
      <c r="EK7" s="38" t="s">
        <v>105</v>
      </c>
      <c r="EL7" s="38" t="s">
        <v>105</v>
      </c>
      <c r="EM7" s="38" t="s">
        <v>105</v>
      </c>
      <c r="EN7" s="38" t="s">
        <v>105</v>
      </c>
      <c r="EO7" s="38" t="s">
        <v>105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yasugi</cp:lastModifiedBy>
  <dcterms:created xsi:type="dcterms:W3CDTF">2019-12-05T05:32:06Z</dcterms:created>
  <dcterms:modified xsi:type="dcterms:W3CDTF">2020-02-20T06:54:14Z</dcterms:modified>
  <cp:category/>
</cp:coreProperties>
</file>