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840" yWindow="495" windowWidth="29040" windowHeight="15075" activeTab="8"/>
  </bookViews>
  <sheets>
    <sheet name="添付書類" sheetId="4" r:id="rId1"/>
    <sheet name="参考様式1" sheetId="1" r:id="rId2"/>
    <sheet name="参考様式3" sheetId="3" r:id="rId3"/>
    <sheet name="参考様式５" sheetId="5" r:id="rId4"/>
    <sheet name="参考様式６" sheetId="6" r:id="rId5"/>
    <sheet name="参考様式６別紙① " sheetId="7" r:id="rId6"/>
    <sheet name="参考様式６別紙②" sheetId="8" r:id="rId7"/>
    <sheet name="参考様式６別紙③" sheetId="9" r:id="rId8"/>
    <sheet name="参考様式７" sheetId="10" r:id="rId9"/>
  </sheets>
  <externalReferences>
    <externalReference r:id="rId10"/>
  </externalReferences>
  <definedNames>
    <definedName name="職種">'[1]プルダウン・リスト'!$C$15:$K$15</definedName>
    <definedName name="_xlnm.Print_Area" localSheetId="1">参考様式1!$A$1:$BD$51</definedName>
    <definedName name="_xlnm.Print_Titles" localSheetId="1">参考様式1!$1:$13</definedName>
    <definedName name="_xlnm.Print_Area" localSheetId="0">添付書類!$B$1:$I$40</definedName>
    <definedName name="_xlnm.Print_Area" localSheetId="3">参考様式５!$A$1:$D$18</definedName>
    <definedName name="_xlnm.Print_Area" localSheetId="4">参考様式６!$A$1:$L$23</definedName>
    <definedName name="_xlnm.Print_Area" localSheetId="5">'参考様式６別紙① '!$A$1:$D$22</definedName>
    <definedName name="_xlnm.Print_Area" localSheetId="6">'参考様式６別紙②'!$A$1:$D$19</definedName>
    <definedName name="_xlnm.Print_Area" localSheetId="7">'参考様式６別紙③'!$A$1:$D$21</definedName>
    <definedName name="_xlnm.Print_Area" localSheetId="8">参考様式７!$A$1:$B$18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<sst xmlns="http://schemas.openxmlformats.org/spreadsheetml/2006/main" xmlns:r="http://schemas.openxmlformats.org/officeDocument/2006/relationships" count="220" uniqueCount="220">
  <si>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フリガナ</t>
  </si>
  <si>
    <t>　談話室</t>
    <rPh sb="1" eb="4">
      <t>ダンワシツ</t>
    </rPh>
    <phoneticPr fontId="5"/>
  </si>
  <si>
    <t>常勤の従業者の人数</t>
  </si>
  <si>
    <t>平面図</t>
    <rPh sb="0" eb="3">
      <t>ヘイメンズ</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</si>
  <si>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</si>
  <si>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誓約書</t>
    <rPh sb="0" eb="3">
      <t>セイヤクショ</t>
    </rPh>
    <phoneticPr fontId="5"/>
  </si>
  <si>
    <t>事業所名</t>
    <rPh sb="0" eb="3">
      <t>ジギョウショ</t>
    </rPh>
    <rPh sb="3" eb="4">
      <t>メイ</t>
    </rPh>
    <phoneticPr fontId="5"/>
  </si>
  <si>
    <t>七</t>
    <rPh sb="0" eb="1">
      <t>ナナ</t>
    </rPh>
    <phoneticPr fontId="5"/>
  </si>
  <si>
    <t>提出者（問合先）</t>
    <rPh sb="0" eb="2">
      <t>テイシュツ</t>
    </rPh>
    <rPh sb="2" eb="3">
      <t>シャ</t>
    </rPh>
    <rPh sb="4" eb="6">
      <t>トイアワ</t>
    </rPh>
    <rPh sb="6" eb="7">
      <t>サキ</t>
    </rPh>
    <phoneticPr fontId="5"/>
  </si>
  <si>
    <t>介護支援専門員の氏名及びその登録番号</t>
  </si>
  <si>
    <t>関係市町村並びに他の保健医療・福祉サービスの提供主体との連携の内容</t>
  </si>
  <si>
    <t>四</t>
    <rPh sb="0" eb="1">
      <t>ヨン</t>
    </rPh>
    <phoneticPr fontId="5"/>
  </si>
  <si>
    <t>常勤で兼務</t>
    <rPh sb="0" eb="2">
      <t>ジョウキン</t>
    </rPh>
    <rPh sb="3" eb="5">
      <t>ケンム</t>
    </rPh>
    <phoneticPr fontId="12"/>
  </si>
  <si>
    <t>添付書類</t>
    <rPh sb="0" eb="2">
      <t>テンプ</t>
    </rPh>
    <rPh sb="2" eb="4">
      <t>ショルイ</t>
    </rPh>
    <phoneticPr fontId="5"/>
  </si>
  <si>
    <t>（小数点第2位以下切り捨て）</t>
    <rPh sb="1" eb="4">
      <t>ショウスウテン</t>
    </rPh>
    <rPh sb="4" eb="5">
      <t>ダイ</t>
    </rPh>
    <rPh sb="6" eb="7">
      <t>イ</t>
    </rPh>
    <rPh sb="7" eb="9">
      <t>イカ</t>
    </rPh>
    <rPh sb="9" eb="10">
      <t>キ</t>
    </rPh>
    <rPh sb="11" eb="12">
      <t>ス</t>
    </rPh>
    <phoneticPr fontId="12"/>
  </si>
  <si>
    <t>四の二</t>
    <rPh sb="0" eb="1">
      <t>ヨン</t>
    </rPh>
    <rPh sb="2" eb="3">
      <t>ニ</t>
    </rPh>
    <phoneticPr fontId="5"/>
  </si>
  <si>
    <t>運営規程</t>
    <rPh sb="0" eb="2">
      <t>ウンエイ</t>
    </rPh>
    <rPh sb="2" eb="4">
      <t>キテイ</t>
    </rPh>
    <phoneticPr fontId="5"/>
  </si>
  <si>
    <t>備考</t>
    <rPh sb="0" eb="2">
      <t>ビコウ</t>
    </rPh>
    <phoneticPr fontId="5"/>
  </si>
  <si>
    <t>別紙②：　居宅介護支援事業所向け</t>
    <rPh sb="0" eb="2">
      <t>ベッシ</t>
    </rPh>
    <rPh sb="14" eb="15">
      <t>ム</t>
    </rPh>
    <phoneticPr fontId="5"/>
  </si>
  <si>
    <t>（別添）</t>
    <rPh sb="1" eb="3">
      <t>ベッテン</t>
    </rPh>
    <phoneticPr fontId="5"/>
  </si>
  <si>
    <t>参考様式</t>
    <rPh sb="0" eb="2">
      <t>サンコウ</t>
    </rPh>
    <rPh sb="2" eb="4">
      <t>ヨウシキ</t>
    </rPh>
    <phoneticPr fontId="5"/>
  </si>
  <si>
    <t>登記事項証明書又は条例等</t>
    <rPh sb="0" eb="2">
      <t>トウキ</t>
    </rPh>
    <rPh sb="2" eb="4">
      <t>ジコウ</t>
    </rPh>
    <rPh sb="4" eb="7">
      <t>ショウメイショ</t>
    </rPh>
    <rPh sb="7" eb="8">
      <t>マタ</t>
    </rPh>
    <rPh sb="9" eb="11">
      <t>ジョウレイ</t>
    </rPh>
    <rPh sb="11" eb="12">
      <t>トウ</t>
    </rPh>
    <phoneticPr fontId="5"/>
  </si>
  <si>
    <t>(1)</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</si>
  <si>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</si>
  <si>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電　話</t>
    <rPh sb="0" eb="1">
      <t>デン</t>
    </rPh>
    <rPh sb="2" eb="3">
      <t>ハナシ</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</si>
  <si>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</si>
  <si>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管理者の経歴</t>
    <rPh sb="0" eb="3">
      <t>カンリシャ</t>
    </rPh>
    <rPh sb="4" eb="6">
      <t>ケイレキ</t>
    </rPh>
    <phoneticPr fontId="5"/>
  </si>
  <si>
    <t>参考様式６</t>
    <rPh sb="0" eb="2">
      <t>サンコウ</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</si>
  <si>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</si>
  <si>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t>
  </si>
  <si>
    <t>新規指定申請
（※１）</t>
    <rPh sb="0" eb="2">
      <t>シンキ</t>
    </rPh>
    <rPh sb="2" eb="4">
      <t>シテイ</t>
    </rPh>
    <rPh sb="4" eb="6">
      <t>シンセイ</t>
    </rPh>
    <phoneticPr fontId="5"/>
  </si>
  <si>
    <t>添付</t>
    <rPh sb="0" eb="2">
      <t>テンプ</t>
    </rPh>
    <phoneticPr fontId="5"/>
  </si>
  <si>
    <t>参考様式１</t>
    <rPh sb="0" eb="2">
      <t>サンコウ</t>
    </rPh>
    <rPh sb="2" eb="4">
      <t>ヨウシキ</t>
    </rPh>
    <phoneticPr fontId="5"/>
  </si>
  <si>
    <t>更新申請
（※２）</t>
    <rPh sb="0" eb="2">
      <t>コウシン</t>
    </rPh>
    <rPh sb="2" eb="4">
      <t>シンセイ</t>
    </rPh>
    <phoneticPr fontId="5"/>
  </si>
  <si>
    <t>(9)</t>
  </si>
  <si>
    <t>参考様式３</t>
    <rPh sb="0" eb="2">
      <t>サンコウ</t>
    </rPh>
    <rPh sb="2" eb="4">
      <t>ヨウシキ</t>
    </rPh>
    <phoneticPr fontId="5"/>
  </si>
  <si>
    <t>※２</t>
  </si>
  <si>
    <t>申請者が市町村の条例で定める者でないとき。</t>
  </si>
  <si>
    <t>参考様式７</t>
    <rPh sb="0" eb="2">
      <t>サンコウ</t>
    </rPh>
    <rPh sb="2" eb="4">
      <t>ヨウシキ</t>
    </rPh>
    <phoneticPr fontId="5"/>
  </si>
  <si>
    <t>担当者名</t>
    <rPh sb="0" eb="3">
      <t>タントウシャ</t>
    </rPh>
    <rPh sb="3" eb="4">
      <t>メイ</t>
    </rPh>
    <phoneticPr fontId="5"/>
  </si>
  <si>
    <t>※１</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</si>
  <si>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</si>
  <si>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五の二</t>
    <rPh sb="0" eb="1">
      <t>ゴ</t>
    </rPh>
    <rPh sb="2" eb="3">
      <t>ニ</t>
    </rPh>
    <phoneticPr fontId="5"/>
  </si>
  <si>
    <t>ﾒｰﾙｱﾄﾞﾚｽ</t>
  </si>
  <si>
    <t>勤務形態</t>
    <rPh sb="0" eb="2">
      <t>キンム</t>
    </rPh>
    <rPh sb="2" eb="4">
      <t>ケイタイ</t>
    </rPh>
    <phoneticPr fontId="12"/>
  </si>
  <si>
    <t>常勤換算方法対象外の</t>
    <rPh sb="0" eb="2">
      <t>ジョウキン</t>
    </rPh>
    <rPh sb="2" eb="4">
      <t>カンサン</t>
    </rPh>
    <rPh sb="4" eb="6">
      <t>ホウホウ</t>
    </rPh>
    <rPh sb="6" eb="9">
      <t>タイショウガイ</t>
    </rPh>
    <phoneticPr fontId="12"/>
  </si>
  <si>
    <t>参考様式5</t>
    <rPh sb="0" eb="2">
      <t>サンコウ</t>
    </rPh>
    <rPh sb="2" eb="4">
      <t>ヨウシキ</t>
    </rPh>
    <phoneticPr fontId="5"/>
  </si>
  <si>
    <t>　調剤室</t>
    <rPh sb="1" eb="3">
      <t>チョウザイ</t>
    </rPh>
    <rPh sb="3" eb="4">
      <t>シツ</t>
    </rPh>
    <phoneticPr fontId="5"/>
  </si>
  <si>
    <t>十</t>
    <rPh sb="0" eb="1">
      <t>ジュウ</t>
    </rPh>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</si>
  <si>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
  </si>
  <si>
    <t>)</t>
  </si>
  <si>
    <t>（参考様式1）</t>
    <rPh sb="1" eb="3">
      <t>サンコウ</t>
    </rPh>
    <rPh sb="3" eb="5">
      <t>ヨウシキ</t>
    </rPh>
    <phoneticPr fontId="5"/>
  </si>
  <si>
    <t>添付省略</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</si>
  <si>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</si>
  <si>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十一</t>
    <rPh sb="0" eb="2">
      <t>ジュウイチ</t>
    </rPh>
    <phoneticPr fontId="5"/>
  </si>
  <si>
    <t>※３</t>
  </si>
  <si>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</si>
  <si>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</si>
  <si>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t>
    <rPh sb="0" eb="1">
      <t>ロク</t>
    </rPh>
    <rPh sb="2" eb="3">
      <t>サン</t>
    </rPh>
    <phoneticPr fontId="5"/>
  </si>
  <si>
    <t>No</t>
  </si>
  <si>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2"/>
  </si>
  <si>
    <t>非常勤で兼務</t>
    <rPh sb="0" eb="3">
      <t>ヒジョウキン</t>
    </rPh>
    <rPh sb="4" eb="6">
      <t>ケンム</t>
    </rPh>
    <phoneticPr fontId="12"/>
  </si>
  <si>
    <t>5週目</t>
    <rPh sb="1" eb="2">
      <t>シュウ</t>
    </rPh>
    <rPh sb="2" eb="3">
      <t>メ</t>
    </rPh>
    <phoneticPr fontId="12"/>
  </si>
  <si>
    <t>(5) 
職種</t>
  </si>
  <si>
    <t>A</t>
  </si>
  <si>
    <t>八</t>
    <rPh sb="0" eb="1">
      <t>ハチ</t>
    </rPh>
    <phoneticPr fontId="5"/>
  </si>
  <si>
    <t>B</t>
  </si>
  <si>
    <t>C</t>
  </si>
  <si>
    <t>利用者からの苦情を処理するために講ずる措置の概要</t>
  </si>
  <si>
    <t>D</t>
  </si>
  <si>
    <t>常勤の従業者の人数</t>
    <rPh sb="0" eb="2">
      <t>ジョウキン</t>
    </rPh>
    <rPh sb="3" eb="6">
      <t>ジュウギョウシャ</t>
    </rPh>
    <rPh sb="7" eb="9">
      <t>ニンズウ</t>
    </rPh>
    <phoneticPr fontId="12"/>
  </si>
  <si>
    <t>合計</t>
    <rPh sb="0" eb="2">
      <t>ゴウケイ</t>
    </rPh>
    <phoneticPr fontId="12"/>
  </si>
  <si>
    <t>４  その他参考事項</t>
  </si>
  <si>
    <t>■ 常勤換算方法による人数</t>
    <rPh sb="2" eb="4">
      <t>ジョウキン</t>
    </rPh>
    <rPh sb="4" eb="6">
      <t>カンサン</t>
    </rPh>
    <rPh sb="6" eb="8">
      <t>ホウホウ</t>
    </rPh>
    <rPh sb="11" eb="13">
      <t>ニンズウ</t>
    </rPh>
    <phoneticPr fontId="12"/>
  </si>
  <si>
    <t>常勤換算の</t>
    <rPh sb="0" eb="2">
      <t>ジョウキン</t>
    </rPh>
    <rPh sb="2" eb="4">
      <t>カンサン</t>
    </rPh>
    <phoneticPr fontId="1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</si>
  <si>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2"/>
  </si>
  <si>
    <t>(6)
勤務
形態</t>
  </si>
  <si>
    <t>当該申請に係る事業所が当該市町村の区域の外にある場合であって、その所在地の市町村長（以下この条において「所在地市町村長」という。）の同意を得ていないとき。</t>
  </si>
  <si>
    <t>勤務時間数合計</t>
    <rPh sb="0" eb="2">
      <t>キンム</t>
    </rPh>
    <rPh sb="2" eb="5">
      <t>ジカンスウ</t>
    </rPh>
    <rPh sb="5" eb="7">
      <t>ゴウケイ</t>
    </rPh>
    <phoneticPr fontId="12"/>
  </si>
  <si>
    <t>当月合計</t>
    <rPh sb="0" eb="2">
      <t>トウゲツ</t>
    </rPh>
    <rPh sb="2" eb="4">
      <t>ゴウケイ</t>
    </rPh>
    <phoneticPr fontId="12"/>
  </si>
  <si>
    <t>従業者の勤務の体制及び勤務形態一覧表</t>
  </si>
  <si>
    <t>付表  指定介護予防支援事業所の指定に係る記載事項・チェックリスト</t>
  </si>
  <si>
    <t>(7)
資格</t>
    <rPh sb="4" eb="6">
      <t>シカク</t>
    </rPh>
    <phoneticPr fontId="12"/>
  </si>
  <si>
    <t>週平均</t>
    <rPh sb="0" eb="3">
      <t>シュウヘイキン</t>
    </rPh>
    <phoneticPr fontId="12"/>
  </si>
  <si>
    <t>常勤の従業者が</t>
    <rPh sb="0" eb="2">
      <t>ジョウキン</t>
    </rPh>
    <rPh sb="3" eb="6">
      <t>ジュウギョウシャ</t>
    </rPh>
    <phoneticPr fontId="12"/>
  </si>
  <si>
    <t>＋</t>
  </si>
  <si>
    <t>常勤換算方法による人数</t>
    <rPh sb="0" eb="2">
      <t>ジョウキン</t>
    </rPh>
    <rPh sb="2" eb="4">
      <t>カンサン</t>
    </rPh>
    <rPh sb="4" eb="6">
      <t>ホウホウ</t>
    </rPh>
    <rPh sb="9" eb="11">
      <t>ニンズウ</t>
    </rPh>
    <phoneticPr fontId="12"/>
  </si>
  <si>
    <t>基準：</t>
    <rPh sb="0" eb="2">
      <t>キジュン</t>
    </rPh>
    <phoneticPr fontId="12"/>
  </si>
  <si>
    <t>　　機能訓練室　100㎡</t>
    <rPh sb="2" eb="4">
      <t>キノウ</t>
    </rPh>
    <rPh sb="4" eb="6">
      <t>クンレン</t>
    </rPh>
    <rPh sb="6" eb="7">
      <t>シツ</t>
    </rPh>
    <phoneticPr fontId="5"/>
  </si>
  <si>
    <t>常勤換算の対象時間数</t>
    <rPh sb="0" eb="2">
      <t>ジョウキン</t>
    </rPh>
    <rPh sb="2" eb="4">
      <t>カンサン</t>
    </rPh>
    <rPh sb="5" eb="7">
      <t>タイショウ</t>
    </rPh>
    <rPh sb="7" eb="9">
      <t>ジカン</t>
    </rPh>
    <rPh sb="9" eb="10">
      <t>スウ</t>
    </rPh>
    <phoneticPr fontId="12"/>
  </si>
  <si>
    <t>週</t>
  </si>
  <si>
    <t>(8) 氏　名</t>
  </si>
  <si>
    <t>＝</t>
  </si>
  <si>
    <t>常勤換算後の人数</t>
    <rPh sb="0" eb="2">
      <t>ジョウキン</t>
    </rPh>
    <rPh sb="2" eb="4">
      <t>カンサン</t>
    </rPh>
    <rPh sb="4" eb="5">
      <t>ゴ</t>
    </rPh>
    <rPh sb="6" eb="8">
      <t>ニンズウ</t>
    </rPh>
    <phoneticPr fontId="1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</si>
  <si>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</si>
  <si>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1週目</t>
    <rPh sb="1" eb="2">
      <t>シュウ</t>
    </rPh>
    <rPh sb="2" eb="3">
      <t>メ</t>
    </rPh>
    <phoneticPr fontId="12"/>
  </si>
  <si>
    <t>-</t>
  </si>
  <si>
    <t>令和</t>
    <rPh sb="0" eb="2">
      <t>レイワ</t>
    </rPh>
    <phoneticPr fontId="12"/>
  </si>
  <si>
    <t>申請者（介護予防認知症対応型共同生活介護に係る指定の申請者を除く。）が、法人でない事業所で、その管理者が第四号の二から第六号まで又は第七号から第八号までのいずれかに該当する者であるとき。</t>
  </si>
  <si>
    <t>（勤務形態の記号）</t>
    <rPh sb="1" eb="3">
      <t>キンム</t>
    </rPh>
    <rPh sb="3" eb="5">
      <t>ケイタイ</t>
    </rPh>
    <rPh sb="6" eb="8">
      <t>キゴウ</t>
    </rPh>
    <phoneticPr fontId="12"/>
  </si>
  <si>
    <t>記号</t>
    <rPh sb="0" eb="2">
      <t>キゴウ</t>
    </rPh>
    <phoneticPr fontId="12"/>
  </si>
  <si>
    <t>区分</t>
    <rPh sb="0" eb="2">
      <t>クブン</t>
    </rPh>
    <phoneticPr fontId="12"/>
  </si>
  <si>
    <t>常勤で専従</t>
    <rPh sb="0" eb="2">
      <t>ジョウキン</t>
    </rPh>
    <rPh sb="3" eb="5">
      <t>センジュウ</t>
    </rPh>
    <phoneticPr fontId="12"/>
  </si>
  <si>
    <t>非常勤で専従</t>
    <rPh sb="0" eb="3">
      <t>ヒジョウキン</t>
    </rPh>
    <rPh sb="4" eb="6">
      <t>センジュウ</t>
    </rPh>
    <phoneticPr fontId="12"/>
  </si>
  <si>
    <t>(</t>
  </si>
  <si>
    <t>2週目</t>
    <rPh sb="1" eb="2">
      <t>シュウ</t>
    </rPh>
    <rPh sb="2" eb="3">
      <t>メ</t>
    </rPh>
    <phoneticPr fontId="12"/>
  </si>
  <si>
    <t>年</t>
    <rPh sb="0" eb="1">
      <t>ネン</t>
    </rPh>
    <phoneticPr fontId="12"/>
  </si>
  <si>
    <t>介護保険法第７９条第２項</t>
  </si>
  <si>
    <t>月</t>
    <rPh sb="0" eb="1">
      <t>ゲツ</t>
    </rPh>
    <phoneticPr fontId="12"/>
  </si>
  <si>
    <t>3週目</t>
    <rPh sb="1" eb="2">
      <t>シュウ</t>
    </rPh>
    <rPh sb="2" eb="3">
      <t>メ</t>
    </rPh>
    <phoneticPr fontId="1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</si>
  <si>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2"/>
  </si>
  <si>
    <t>サービス種別</t>
    <rPh sb="4" eb="6">
      <t>シュベツ</t>
    </rPh>
    <phoneticPr fontId="12"/>
  </si>
  <si>
    <t>事業所名</t>
    <rPh sb="0" eb="3">
      <t>ジギョウショ</t>
    </rPh>
    <rPh sb="3" eb="4">
      <t>メイ</t>
    </rPh>
    <phoneticPr fontId="12"/>
  </si>
  <si>
    <t>4週目</t>
    <rPh sb="1" eb="2">
      <t>シュウ</t>
    </rPh>
    <rPh sb="2" eb="3">
      <t>メ</t>
    </rPh>
    <phoneticPr fontId="12"/>
  </si>
  <si>
    <t>居宅介護支援</t>
    <rPh sb="0" eb="2">
      <t>キョタク</t>
    </rPh>
    <rPh sb="2" eb="4">
      <t>カイゴ</t>
    </rPh>
    <rPh sb="4" eb="6">
      <t>シエン</t>
    </rPh>
    <phoneticPr fontId="12"/>
  </si>
  <si>
    <t>(4) 利用者数（新規の場合は推定数）</t>
  </si>
  <si>
    <t>当月の日数</t>
    <rPh sb="0" eb="2">
      <t>トウゲツ</t>
    </rPh>
    <rPh sb="3" eb="5">
      <t>ニッスウ</t>
    </rPh>
    <phoneticPr fontId="12"/>
  </si>
  <si>
    <r>
      <t xml:space="preserve">(11)
</t>
    </r>
    <r>
      <rPr>
        <sz val="11"/>
        <color auto="1"/>
        <rFont val="HGSｺﾞｼｯｸM"/>
      </rPr>
      <t>週平均
勤務時間数</t>
    </r>
    <rPh sb="6" eb="8">
      <t>ヘイキン</t>
    </rPh>
    <rPh sb="9" eb="11">
      <t>キンム</t>
    </rPh>
    <rPh sb="11" eb="13">
      <t>ジカン</t>
    </rPh>
    <rPh sb="13" eb="14">
      <t>スウ</t>
    </rPh>
    <phoneticPr fontId="5"/>
  </si>
  <si>
    <t>時間/週</t>
    <rPh sb="0" eb="2">
      <t>ジカン</t>
    </rPh>
    <rPh sb="3" eb="4">
      <t>シュウ</t>
    </rPh>
    <phoneticPr fontId="12"/>
  </si>
  <si>
    <t>(2)</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</si>
  <si>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</si>
  <si>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t>
  </si>
  <si>
    <t>４週</t>
  </si>
  <si>
    <t>予定</t>
  </si>
  <si>
    <t>時間/月</t>
    <rPh sb="0" eb="2">
      <t>ジカン</t>
    </rPh>
    <rPh sb="3" eb="4">
      <t>ツキ</t>
    </rPh>
    <phoneticPr fontId="12"/>
  </si>
  <si>
    <t>人</t>
    <rPh sb="0" eb="1">
      <t>ニン</t>
    </rPh>
    <phoneticPr fontId="12"/>
  </si>
  <si>
    <t>日</t>
    <rPh sb="0" eb="1">
      <t>ニチ</t>
    </rPh>
    <phoneticPr fontId="12"/>
  </si>
  <si>
    <t>（参考様式３）</t>
    <rPh sb="1" eb="3">
      <t>サンコウ</t>
    </rPh>
    <rPh sb="3" eb="5">
      <t>ヨウシキ</t>
    </rPh>
    <phoneticPr fontId="5"/>
  </si>
  <si>
    <t>事業所・施設の名称</t>
    <rPh sb="0" eb="3">
      <t>ジギョウショ</t>
    </rPh>
    <rPh sb="4" eb="6">
      <t>シセツ</t>
    </rPh>
    <rPh sb="7" eb="9">
      <t>メイショウ</t>
    </rPh>
    <phoneticPr fontId="5"/>
  </si>
  <si>
    <t>備考　1</t>
    <rPh sb="0" eb="2">
      <t>ビコウ</t>
    </rPh>
    <phoneticPr fontId="5"/>
  </si>
  <si>
    <t>　　（食堂兼用）</t>
    <rPh sb="3" eb="5">
      <t>ショクドウ</t>
    </rPh>
    <rPh sb="5" eb="7">
      <t>ケンヨウ</t>
    </rPh>
    <phoneticPr fontId="5"/>
  </si>
  <si>
    <t>別紙①：　地域密着型サービス事業所向け</t>
    <rPh sb="0" eb="2">
      <t>ベッシ</t>
    </rPh>
    <rPh sb="17" eb="18">
      <t>ム</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</si>
  <si>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</si>
  <si>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</si>
  <si>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</si>
  <si>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調理室</t>
    <rPh sb="1" eb="4">
      <t>チョウリシツ</t>
    </rPh>
    <phoneticPr fontId="5"/>
  </si>
  <si>
    <t>　30㎡</t>
  </si>
  <si>
    <t>　20㎡</t>
  </si>
  <si>
    <t>　相談室</t>
    <rPh sb="1" eb="4">
      <t>ソウダンシツ</t>
    </rPh>
    <phoneticPr fontId="5"/>
  </si>
  <si>
    <t>浴室 70㎡</t>
    <rPh sb="0" eb="2">
      <t>ヨクシツ</t>
    </rPh>
    <phoneticPr fontId="5"/>
  </si>
  <si>
    <t>　診察室 40㎡</t>
    <rPh sb="1" eb="4">
      <t>シンサツシツ</t>
    </rPh>
    <phoneticPr fontId="5"/>
  </si>
  <si>
    <t>　便所</t>
    <rPh sb="1" eb="3">
      <t>ベンジョ</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</si>
  <si>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</si>
  <si>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展示コーナー</t>
    <rPh sb="0" eb="2">
      <t>テンジ</t>
    </rPh>
    <phoneticPr fontId="5"/>
  </si>
  <si>
    <t>事務室 30㎡</t>
    <rPh sb="0" eb="3">
      <t>ジムシツ</t>
    </rPh>
    <phoneticPr fontId="5"/>
  </si>
  <si>
    <t>玄関ホール</t>
    <rPh sb="0" eb="2">
      <t>ゲンカン</t>
    </rPh>
    <phoneticPr fontId="5"/>
  </si>
  <si>
    <t>（参考様式５）</t>
  </si>
  <si>
    <t>事業所又は施設名</t>
  </si>
  <si>
    <t>申請するサービス種類</t>
  </si>
  <si>
    <t>措  置  の  概  要</t>
  </si>
  <si>
    <t>１  利用者からの相談又は苦情等に対応する常設の窓口（連絡先）、担当者の設置</t>
  </si>
  <si>
    <t>申請者が、法人でない事業所で、その管理者が第三号の二から第五号まで又は第六号から第七号までのいずれかに該当する者であるとき。</t>
  </si>
  <si>
    <t>２  円滑かつ迅速に苦情処理を行うための処理体制・手順</t>
  </si>
  <si>
    <t>３  苦情があったサービス事業者に対する対応方針等（居宅介護支援事業者の場合記入）</t>
  </si>
  <si>
    <t>備考  上の事項は例示であり、これにかかわらず苦情処理に係る対応方針を具体的に記してください。</t>
  </si>
  <si>
    <t>七の二</t>
    <rPh sb="0" eb="1">
      <t>ナナ</t>
    </rPh>
    <rPh sb="2" eb="3">
      <t>ニ</t>
    </rPh>
    <phoneticPr fontId="5"/>
  </si>
  <si>
    <t>（参考様式６）</t>
    <rPh sb="1" eb="3">
      <t>サンコウ</t>
    </rPh>
    <rPh sb="3" eb="5">
      <t>ヨウシキ</t>
    </rPh>
    <phoneticPr fontId="5"/>
  </si>
  <si>
    <t>誓　約　書</t>
  </si>
  <si>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</si>
  <si>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</si>
  <si>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5"/>
  </si>
  <si>
    <t>（該当に○）</t>
    <rPh sb="1" eb="3">
      <t>ガイトウ</t>
    </rPh>
    <phoneticPr fontId="5"/>
  </si>
  <si>
    <t>別紙③：　地域密着型介護予防サービス事業所向け</t>
    <rPh sb="0" eb="2">
      <t>ベッシ</t>
    </rPh>
    <rPh sb="21" eb="22">
      <t>ム</t>
    </rPh>
    <phoneticPr fontId="5"/>
  </si>
  <si>
    <t>市（町・村）長     殿</t>
  </si>
  <si>
    <t>（名称）</t>
    <rPh sb="1" eb="3">
      <t>メイショウ</t>
    </rPh>
    <phoneticPr fontId="5"/>
  </si>
  <si>
    <t>（代表者の職名・氏名）</t>
    <rPh sb="1" eb="4">
      <t>ダイヒョウシャ</t>
    </rPh>
    <rPh sb="5" eb="7">
      <t>ショクメイ</t>
    </rPh>
    <rPh sb="8" eb="10">
      <t>シメイ</t>
    </rPh>
    <phoneticPr fontId="5"/>
  </si>
  <si>
    <t>年</t>
    <rPh sb="0" eb="1">
      <t>ネン</t>
    </rPh>
    <phoneticPr fontId="5"/>
  </si>
  <si>
    <t>月</t>
    <rPh sb="0" eb="1">
      <t>ゲツ</t>
    </rPh>
    <phoneticPr fontId="5"/>
  </si>
  <si>
    <t>日</t>
    <rPh sb="0" eb="1">
      <t>ニチ</t>
    </rPh>
    <phoneticPr fontId="5"/>
  </si>
  <si>
    <t>（別紙①：地域密着型サービス事業所向け）</t>
    <rPh sb="1" eb="3">
      <t>ベッシ</t>
    </rPh>
    <rPh sb="17" eb="18">
      <t>ム</t>
    </rPh>
    <phoneticPr fontId="5"/>
  </si>
  <si>
    <t>一</t>
    <rPh sb="0" eb="1">
      <t>イチ</t>
    </rPh>
    <phoneticPr fontId="5"/>
  </si>
  <si>
    <t>二</t>
    <rPh sb="0" eb="1">
      <t>ニ</t>
    </rPh>
    <phoneticPr fontId="5"/>
  </si>
  <si>
    <t>三の二</t>
    <rPh sb="0" eb="1">
      <t>サン</t>
    </rPh>
    <rPh sb="2" eb="3">
      <t>ニ</t>
    </rPh>
    <phoneticPr fontId="5"/>
  </si>
  <si>
    <t>三</t>
    <rPh sb="0" eb="1">
      <t>サン</t>
    </rPh>
    <phoneticPr fontId="5"/>
  </si>
  <si>
    <t>五</t>
    <rPh sb="0" eb="1">
      <t>ゴ</t>
    </rPh>
    <phoneticPr fontId="5"/>
  </si>
  <si>
    <t>五の三</t>
    <rPh sb="0" eb="1">
      <t>ゴ</t>
    </rPh>
    <rPh sb="2" eb="3">
      <t>サン</t>
    </rPh>
    <phoneticPr fontId="5"/>
  </si>
  <si>
    <t>六</t>
    <rPh sb="0" eb="1">
      <t>ロク</t>
    </rPh>
    <phoneticPr fontId="5"/>
  </si>
  <si>
    <t>六の二</t>
    <rPh sb="0" eb="1">
      <t>ロク</t>
    </rPh>
    <rPh sb="2" eb="3">
      <t>ニ</t>
    </rPh>
    <phoneticPr fontId="5"/>
  </si>
  <si>
    <t>九</t>
    <rPh sb="0" eb="1">
      <t>キュウ</t>
    </rPh>
    <phoneticPr fontId="5"/>
  </si>
  <si>
    <t>十二</t>
    <rPh sb="0" eb="2">
      <t>ジュウニ</t>
    </rPh>
    <phoneticPr fontId="5"/>
  </si>
  <si>
    <t>介護保険法第７８条の２第４項</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</si>
  <si>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</si>
  <si>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</si>
  <si>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</si>
  <si>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</si>
  <si>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</si>
  <si>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</si>
  <si>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</si>
  <si>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</si>
  <si>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</si>
  <si>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</si>
  <si>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</si>
  <si>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</si>
  <si>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</si>
  <si>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</si>
  <si>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</si>
  <si>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（別紙②：居宅介護支援事業所向け）</t>
    <rPh sb="1" eb="3">
      <t>ベッシ</t>
    </rPh>
    <rPh sb="14" eb="15">
      <t>ム</t>
    </rPh>
    <phoneticPr fontId="5"/>
  </si>
  <si>
    <t>四の三</t>
    <rPh sb="0" eb="1">
      <t>ヨン</t>
    </rPh>
    <rPh sb="2" eb="3">
      <t>サン</t>
    </rPh>
    <phoneticPr fontId="5"/>
  </si>
  <si>
    <t>当該申請に係る事業所の介護支援専門員の人員が、第八十一条第一項の市町村の条例で定める員数を満たしていないとき。</t>
  </si>
  <si>
    <t>申請者が、第八十一条第二項に規定する指定居宅介護支援の事業の運営に関する基準に従って適正な居宅介護支援事業の運営をすることができないと認められるとき。</t>
  </si>
  <si>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</si>
  <si>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</si>
  <si>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</si>
  <si>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</si>
  <si>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</si>
  <si>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</si>
  <si>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七の二</t>
    <rPh sb="0" eb="1">
      <t>シチ</t>
    </rPh>
    <rPh sb="2" eb="3">
      <t>フタ</t>
    </rPh>
    <phoneticPr fontId="5"/>
  </si>
  <si>
    <t>介護保険法第１１５条の１２第２項</t>
  </si>
  <si>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</si>
  <si>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</si>
  <si>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</si>
  <si>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当該申請に係る事業所が当該市町村の区域の外にある場合であって、その所在地の市町村長の同意を得ていないとき。</t>
  </si>
  <si>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</si>
  <si>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</si>
  <si>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申請者（介護予防認知症対応型共同生活介護に係る指定の申請者を除く。）が、法人で、その役員等のうちに第四号の二から第六号まで又は前三号のいずれかに該当する者のあるものであるとき。</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</si>
  <si>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</si>
  <si>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</si>
  <si>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（参考様式７）</t>
    <rPh sb="1" eb="3">
      <t>サンコウ</t>
    </rPh>
    <rPh sb="3" eb="5">
      <t>ヨウシキ</t>
    </rPh>
    <phoneticPr fontId="5"/>
  </si>
  <si>
    <t>氏　名</t>
    <rPh sb="0" eb="1">
      <t>シ</t>
    </rPh>
    <rPh sb="2" eb="3">
      <t>メイ</t>
    </rPh>
    <phoneticPr fontId="5"/>
  </si>
  <si>
    <t>介護支援専門員番号</t>
    <rPh sb="0" eb="2">
      <t>カイゴ</t>
    </rPh>
    <rPh sb="2" eb="4">
      <t>シエン</t>
    </rPh>
    <rPh sb="4" eb="7">
      <t>センモンイン</t>
    </rPh>
    <rPh sb="7" eb="9">
      <t>バンゴウ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</si>
</sst>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32">
    <font>
      <sz val="10"/>
      <color rgb="FF000000"/>
      <name val="Times New Roman"/>
      <family val="1"/>
    </font>
    <font>
      <sz val="11"/>
      <color theme="1"/>
      <name val="游ゴシック"/>
      <family val="3"/>
    </font>
    <font>
      <sz val="10"/>
      <color rgb="FF000000"/>
      <name val="Times New Roman"/>
      <family val="1"/>
    </font>
    <font>
      <sz val="11"/>
      <color theme="1"/>
      <name val="ＭＳ Ｐゴシック"/>
      <family val="3"/>
      <scheme val="minor"/>
    </font>
    <font>
      <sz val="11"/>
      <color auto="1"/>
      <name val="ＭＳ Ｐゴシック"/>
      <family val="3"/>
    </font>
    <font>
      <sz val="6"/>
      <color auto="1"/>
      <name val="ＭＳ Ｐゴシック"/>
      <family val="3"/>
    </font>
    <font>
      <sz val="10"/>
      <color auto="1"/>
      <name val="ＭＳ Ｐゴシック"/>
      <family val="3"/>
      <scheme val="minor"/>
    </font>
    <font>
      <sz val="12"/>
      <color auto="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
      <sz val="9"/>
      <color auto="1"/>
      <name val="ＭＳ Ｐ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0"/>
      <color rgb="FF000000"/>
      <name val="ＭＳ Ｐゴシック"/>
      <family val="3"/>
      <scheme val="minor"/>
    </font>
    <font>
      <sz val="11"/>
      <color rgb="FF000000"/>
      <name val="ＭＳ Ｐゴシック"/>
      <family val="3"/>
      <scheme val="minor"/>
    </font>
    <font>
      <sz val="10.5"/>
      <color auto="1"/>
      <name val="ＭＳ Ｐゴシック"/>
      <family val="3"/>
      <scheme val="minor"/>
    </font>
    <font>
      <b/>
      <sz val="12"/>
      <color auto="1"/>
      <name val="ＭＳ Ｐゴシック"/>
      <family val="3"/>
      <scheme val="minor"/>
    </font>
    <font>
      <sz val="10.5"/>
      <color rgb="FF000000"/>
      <name val="ＭＳ Ｐゴシック"/>
      <family val="3"/>
      <scheme val="minor"/>
    </font>
    <font>
      <b/>
      <sz val="10.5"/>
      <color auto="1"/>
      <name val="ＭＳ Ｐゴシック"/>
      <family val="3"/>
      <scheme val="minor"/>
    </font>
    <font>
      <sz val="8"/>
      <color theme="1"/>
      <name val="ＭＳ Ｐゴシック"/>
      <family val="3"/>
      <scheme val="minor"/>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s>
  <fills count="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8">
    <xf numFmtId="0" fontId="0" fillId="0" borderId="0"/>
    <xf numFmtId="38" fontId="1" fillId="0" borderId="0" applyFont="0" applyFill="0" applyBorder="0" applyAlignment="0" applyProtection="0">
      <alignment vertical="center"/>
    </xf>
    <xf numFmtId="0" fontId="2" fillId="0" borderId="0"/>
    <xf numFmtId="0" fontId="3" fillId="0" borderId="0"/>
    <xf numFmtId="0" fontId="4" fillId="0" borderId="0"/>
    <xf numFmtId="0" fontId="4" fillId="0" borderId="0">
      <alignment vertical="center"/>
    </xf>
    <xf numFmtId="0" fontId="1" fillId="0" borderId="0">
      <alignment vertical="center"/>
    </xf>
    <xf numFmtId="0" fontId="9" fillId="0" borderId="0" applyNumberFormat="0" applyFill="0" applyBorder="0" applyAlignment="0" applyProtection="0"/>
  </cellStyleXfs>
  <cellXfs count="333">
    <xf numFmtId="0" fontId="0" fillId="0" borderId="0" xfId="0"/>
    <xf numFmtId="0" fontId="6" fillId="2" borderId="0" xfId="2" applyFont="1" applyFill="1" applyAlignment="1">
      <alignment horizontal="left" vertical="center"/>
    </xf>
    <xf numFmtId="0" fontId="7" fillId="2" borderId="0" xfId="2" applyFont="1" applyFill="1" applyAlignment="1">
      <alignment horizontal="left" vertical="center"/>
    </xf>
    <xf numFmtId="0" fontId="8" fillId="2" borderId="0" xfId="2" applyFont="1" applyFill="1" applyAlignment="1">
      <alignment horizontal="left" vertical="center"/>
    </xf>
    <xf numFmtId="0" fontId="8" fillId="2" borderId="0" xfId="2" applyFont="1" applyFill="1" applyAlignment="1">
      <alignment horizontal="left" vertical="center" wrapText="1"/>
    </xf>
    <xf numFmtId="0" fontId="4" fillId="2" borderId="1" xfId="2" applyFont="1" applyFill="1" applyBorder="1" applyAlignment="1">
      <alignment horizontal="lef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Alignment="1">
      <alignment horizontal="left" vertical="center"/>
    </xf>
    <xf numFmtId="0" fontId="4" fillId="2" borderId="0" xfId="2" applyFont="1" applyFill="1" applyAlignment="1">
      <alignment horizontal="center" vertical="center"/>
    </xf>
    <xf numFmtId="0" fontId="4" fillId="2" borderId="1" xfId="2" applyFont="1" applyFill="1" applyBorder="1" applyAlignment="1">
      <alignment horizontal="center" vertical="center"/>
    </xf>
    <xf numFmtId="0" fontId="4" fillId="2" borderId="2"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left" vertical="top" wrapText="1"/>
    </xf>
    <xf numFmtId="0" fontId="4" fillId="2" borderId="2" xfId="2" applyFont="1" applyFill="1" applyBorder="1" applyAlignment="1">
      <alignment horizontal="left" vertical="center"/>
    </xf>
    <xf numFmtId="0" fontId="4" fillId="2" borderId="3" xfId="2" applyFont="1" applyFill="1" applyBorder="1" applyAlignment="1">
      <alignment horizontal="left" vertical="center"/>
    </xf>
    <xf numFmtId="0" fontId="4" fillId="2" borderId="2"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1" xfId="2" applyFont="1" applyFill="1" applyBorder="1" applyAlignment="1">
      <alignment horizontal="center" vertical="center" shrinkToFit="1"/>
    </xf>
    <xf numFmtId="0" fontId="4" fillId="2" borderId="7" xfId="2" applyFont="1" applyFill="1" applyBorder="1" applyAlignment="1">
      <alignment horizontal="center" vertical="center" wrapText="1"/>
    </xf>
    <xf numFmtId="0" fontId="4" fillId="2" borderId="8" xfId="2" applyFont="1" applyFill="1" applyBorder="1" applyAlignment="1">
      <alignment horizontal="left" vertical="center"/>
    </xf>
    <xf numFmtId="0" fontId="4" fillId="2" borderId="9" xfId="2" applyFont="1" applyFill="1" applyBorder="1" applyAlignment="1">
      <alignment horizontal="left" vertical="center"/>
    </xf>
    <xf numFmtId="0" fontId="4" fillId="2" borderId="0" xfId="2" applyFont="1" applyFill="1" applyAlignment="1">
      <alignment vertical="center"/>
    </xf>
    <xf numFmtId="0" fontId="4" fillId="2" borderId="4" xfId="2" applyFont="1" applyFill="1" applyBorder="1" applyAlignment="1">
      <alignment horizontal="left" vertical="center"/>
    </xf>
    <xf numFmtId="49" fontId="4" fillId="2" borderId="4" xfId="2" applyNumberFormat="1" applyFont="1" applyFill="1" applyBorder="1" applyAlignment="1">
      <alignment horizontal="left" vertical="center"/>
    </xf>
    <xf numFmtId="49" fontId="10" fillId="2" borderId="4" xfId="7" applyNumberFormat="1" applyFont="1" applyFill="1" applyBorder="1" applyAlignment="1">
      <alignment horizontal="left" vertical="center"/>
    </xf>
    <xf numFmtId="0" fontId="4" fillId="2" borderId="8" xfId="2" applyFont="1" applyFill="1" applyBorder="1" applyAlignment="1">
      <alignment vertical="center"/>
    </xf>
    <xf numFmtId="0" fontId="4" fillId="2" borderId="9" xfId="2" applyFont="1" applyFill="1" applyBorder="1" applyAlignment="1">
      <alignment vertical="center"/>
    </xf>
    <xf numFmtId="0" fontId="4" fillId="2" borderId="10" xfId="2" applyFont="1" applyFill="1" applyBorder="1" applyAlignment="1">
      <alignment horizontal="left" vertical="center"/>
    </xf>
    <xf numFmtId="49" fontId="4" fillId="2" borderId="10" xfId="2" applyNumberFormat="1" applyFont="1" applyFill="1" applyBorder="1" applyAlignment="1">
      <alignment horizontal="left" vertical="center"/>
    </xf>
    <xf numFmtId="0" fontId="11" fillId="2" borderId="1" xfId="2" applyFont="1" applyFill="1" applyBorder="1" applyAlignment="1">
      <alignment horizontal="left" vertical="center" wrapText="1"/>
    </xf>
    <xf numFmtId="0" fontId="4" fillId="2" borderId="7" xfId="2" applyFont="1" applyFill="1" applyBorder="1" applyAlignment="1">
      <alignment horizontal="left" vertical="center"/>
    </xf>
    <xf numFmtId="49" fontId="4" fillId="2" borderId="7" xfId="2" applyNumberFormat="1" applyFont="1" applyFill="1" applyBorder="1" applyAlignment="1">
      <alignment horizontal="left" vertical="center"/>
    </xf>
    <xf numFmtId="0" fontId="13" fillId="0" borderId="0" xfId="6" applyFont="1" applyFill="1" applyAlignment="1">
      <alignment vertical="center"/>
    </xf>
    <xf numFmtId="0" fontId="14" fillId="0" borderId="0" xfId="6" applyFont="1" applyFill="1" applyAlignment="1">
      <alignment vertical="center"/>
    </xf>
    <xf numFmtId="0" fontId="15" fillId="0" borderId="0" xfId="6" applyFont="1" applyFill="1" applyAlignment="1">
      <alignment vertical="center"/>
    </xf>
    <xf numFmtId="0" fontId="14" fillId="0" borderId="0" xfId="6" applyFont="1" applyFill="1" applyAlignment="1" applyProtection="1">
      <alignment vertical="center"/>
    </xf>
    <xf numFmtId="0" fontId="15" fillId="0" borderId="0" xfId="6" applyFont="1" applyFill="1" applyAlignment="1" applyProtection="1">
      <alignment vertical="center"/>
    </xf>
    <xf numFmtId="0" fontId="13" fillId="0" borderId="0" xfId="6" applyFont="1" applyFill="1" applyAlignment="1" applyProtection="1">
      <alignment vertical="center"/>
    </xf>
    <xf numFmtId="0" fontId="13" fillId="0" borderId="0" xfId="6" applyFont="1" applyFill="1" applyBorder="1" applyAlignment="1">
      <alignment vertical="center"/>
    </xf>
    <xf numFmtId="0" fontId="14" fillId="2" borderId="0" xfId="6" applyFont="1" applyFill="1" applyBorder="1" applyAlignment="1" applyProtection="1">
      <alignment vertical="center"/>
    </xf>
    <xf numFmtId="0" fontId="14" fillId="2" borderId="0" xfId="6" applyFont="1" applyFill="1" applyBorder="1" applyAlignment="1" applyProtection="1">
      <alignment horizontal="center" vertical="center"/>
    </xf>
    <xf numFmtId="0" fontId="14" fillId="0" borderId="11" xfId="6" applyFont="1" applyFill="1" applyBorder="1" applyAlignment="1" applyProtection="1">
      <alignment horizontal="center" vertical="center"/>
    </xf>
    <xf numFmtId="0" fontId="14" fillId="0" borderId="12" xfId="6" applyFont="1" applyFill="1" applyBorder="1" applyAlignment="1" applyProtection="1">
      <alignment horizontal="center" vertical="center"/>
    </xf>
    <xf numFmtId="0" fontId="14" fillId="0" borderId="13" xfId="6" applyFont="1" applyFill="1" applyBorder="1" applyAlignment="1" applyProtection="1">
      <alignment horizontal="center" vertical="center"/>
    </xf>
    <xf numFmtId="0" fontId="14" fillId="0" borderId="14" xfId="6" applyFont="1" applyFill="1" applyBorder="1" applyAlignment="1" applyProtection="1">
      <alignment vertical="center"/>
    </xf>
    <xf numFmtId="0" fontId="14" fillId="0" borderId="15" xfId="6" applyFont="1" applyFill="1" applyBorder="1" applyAlignment="1" applyProtection="1">
      <alignment vertical="center"/>
    </xf>
    <xf numFmtId="0" fontId="14" fillId="0" borderId="16" xfId="6" applyFont="1" applyFill="1" applyBorder="1" applyAlignment="1" applyProtection="1">
      <alignment vertical="center"/>
    </xf>
    <xf numFmtId="0" fontId="16" fillId="0" borderId="0" xfId="6" applyFont="1" applyFill="1" applyBorder="1" applyAlignment="1" applyProtection="1">
      <alignment vertical="center"/>
    </xf>
    <xf numFmtId="0" fontId="14" fillId="0" borderId="0" xfId="6" applyFont="1" applyFill="1" applyAlignment="1" applyProtection="1">
      <alignment horizontal="left" vertical="center"/>
    </xf>
    <xf numFmtId="0" fontId="13" fillId="0" borderId="0" xfId="6" applyFont="1" applyFill="1" applyAlignment="1" applyProtection="1">
      <alignment horizontal="left" vertical="center"/>
    </xf>
    <xf numFmtId="0" fontId="14" fillId="0" borderId="17" xfId="6" applyFont="1" applyFill="1" applyBorder="1" applyAlignment="1" applyProtection="1">
      <alignment horizontal="center" vertical="center" wrapText="1"/>
    </xf>
    <xf numFmtId="0" fontId="14" fillId="0" borderId="0" xfId="6" applyFont="1" applyFill="1" applyBorder="1" applyAlignment="1" applyProtection="1">
      <alignment horizontal="center" vertical="center" wrapText="1"/>
    </xf>
    <xf numFmtId="0" fontId="14" fillId="0" borderId="18" xfId="6" applyFont="1" applyFill="1" applyBorder="1" applyAlignment="1" applyProtection="1">
      <alignment horizontal="center" vertical="center" wrapText="1"/>
    </xf>
    <xf numFmtId="0" fontId="13" fillId="3" borderId="19" xfId="6" applyFont="1" applyFill="1" applyBorder="1" applyAlignment="1" applyProtection="1">
      <alignment horizontal="center" vertical="center" wrapText="1"/>
      <protection locked="0"/>
    </xf>
    <xf numFmtId="0" fontId="13" fillId="3" borderId="20" xfId="6" applyFont="1" applyFill="1" applyBorder="1" applyAlignment="1" applyProtection="1">
      <alignment horizontal="center" vertical="center" wrapText="1"/>
      <protection locked="0"/>
    </xf>
    <xf numFmtId="0" fontId="13" fillId="3" borderId="21" xfId="6" applyFont="1" applyFill="1" applyBorder="1" applyAlignment="1" applyProtection="1">
      <alignment horizontal="center" vertical="center" wrapText="1"/>
      <protection locked="0"/>
    </xf>
    <xf numFmtId="0" fontId="17" fillId="0" borderId="0" xfId="6" applyFont="1" applyFill="1" applyAlignment="1" applyProtection="1">
      <alignment vertical="center"/>
    </xf>
    <xf numFmtId="0" fontId="16" fillId="0" borderId="0" xfId="6" applyFont="1" applyFill="1" applyBorder="1" applyAlignment="1" applyProtection="1">
      <alignment horizontal="center" vertical="center"/>
    </xf>
    <xf numFmtId="0" fontId="16" fillId="0" borderId="22" xfId="6" applyFont="1" applyFill="1" applyBorder="1" applyAlignment="1" applyProtection="1">
      <alignment horizontal="center" vertical="center"/>
    </xf>
    <xf numFmtId="0" fontId="16" fillId="0" borderId="4" xfId="6" applyFont="1" applyFill="1" applyBorder="1" applyAlignment="1" applyProtection="1">
      <alignment horizontal="center" vertical="center"/>
    </xf>
    <xf numFmtId="0" fontId="16" fillId="0" borderId="0" xfId="6" applyFont="1" applyFill="1" applyBorder="1" applyAlignment="1" applyProtection="1">
      <alignment horizontal="left" vertical="center"/>
    </xf>
    <xf numFmtId="176" fontId="16" fillId="0" borderId="4" xfId="6" applyNumberFormat="1" applyFont="1" applyFill="1" applyBorder="1" applyAlignment="1" applyProtection="1">
      <alignment horizontal="center" vertical="center"/>
    </xf>
    <xf numFmtId="0" fontId="16" fillId="0" borderId="0" xfId="6" applyFont="1" applyFill="1" applyAlignment="1" applyProtection="1">
      <alignment vertical="center"/>
    </xf>
    <xf numFmtId="0" fontId="13" fillId="0" borderId="0" xfId="6" applyFont="1" applyFill="1" applyBorder="1" applyAlignment="1">
      <alignment horizontal="left" vertical="center"/>
    </xf>
    <xf numFmtId="0" fontId="13" fillId="0" borderId="0" xfId="6" applyFont="1" applyFill="1" applyBorder="1" applyAlignment="1">
      <alignment vertical="center" wrapText="1"/>
    </xf>
    <xf numFmtId="0" fontId="15" fillId="0" borderId="0" xfId="6" applyFont="1" applyFill="1" applyAlignment="1" applyProtection="1">
      <alignment horizontal="left" vertical="center"/>
    </xf>
    <xf numFmtId="0" fontId="14" fillId="0" borderId="23" xfId="6" applyFont="1" applyFill="1" applyBorder="1" applyAlignment="1" applyProtection="1">
      <alignment horizontal="center" vertical="center" wrapText="1"/>
    </xf>
    <xf numFmtId="0" fontId="14" fillId="0" borderId="24" xfId="6" applyFont="1" applyFill="1" applyBorder="1" applyAlignment="1" applyProtection="1">
      <alignment horizontal="center" vertical="center" wrapText="1"/>
    </xf>
    <xf numFmtId="0" fontId="14" fillId="0" borderId="25" xfId="6" applyFont="1" applyFill="1" applyBorder="1" applyAlignment="1" applyProtection="1">
      <alignment horizontal="center" vertical="center" wrapText="1"/>
    </xf>
    <xf numFmtId="0" fontId="13" fillId="3" borderId="26" xfId="6" applyFont="1" applyFill="1" applyBorder="1" applyAlignment="1" applyProtection="1">
      <alignment horizontal="center" vertical="center" wrapText="1"/>
      <protection locked="0"/>
    </xf>
    <xf numFmtId="0" fontId="13" fillId="3" borderId="7" xfId="6" applyFont="1" applyFill="1" applyBorder="1" applyAlignment="1" applyProtection="1">
      <alignment horizontal="center" vertical="center" wrapText="1"/>
      <protection locked="0"/>
    </xf>
    <xf numFmtId="0" fontId="13" fillId="3" borderId="27" xfId="6" applyFont="1" applyFill="1" applyBorder="1" applyAlignment="1" applyProtection="1">
      <alignment horizontal="center" vertical="center" wrapText="1"/>
      <protection locked="0"/>
    </xf>
    <xf numFmtId="0" fontId="13" fillId="0" borderId="0" xfId="6" applyFont="1" applyFill="1" applyBorder="1" applyAlignment="1" applyProtection="1">
      <alignment vertical="center" shrinkToFit="1"/>
    </xf>
    <xf numFmtId="0" fontId="16" fillId="0" borderId="7" xfId="6" applyFont="1" applyFill="1" applyBorder="1" applyAlignment="1" applyProtection="1">
      <alignment horizontal="center" vertical="center"/>
    </xf>
    <xf numFmtId="176" fontId="16" fillId="0" borderId="10" xfId="6" applyNumberFormat="1" applyFont="1" applyFill="1" applyBorder="1" applyAlignment="1" applyProtection="1">
      <alignment horizontal="center" vertical="center"/>
    </xf>
    <xf numFmtId="0" fontId="16" fillId="0" borderId="10" xfId="6" applyFont="1" applyFill="1" applyBorder="1" applyAlignment="1" applyProtection="1">
      <alignment horizontal="center" vertical="center"/>
    </xf>
    <xf numFmtId="0" fontId="14" fillId="0" borderId="28" xfId="6" applyFont="1" applyFill="1" applyBorder="1" applyAlignment="1" applyProtection="1">
      <alignment horizontal="center" vertical="center" wrapText="1"/>
    </xf>
    <xf numFmtId="0" fontId="14" fillId="0" borderId="29" xfId="6" applyFont="1" applyFill="1" applyBorder="1" applyAlignment="1" applyProtection="1">
      <alignment horizontal="center" vertical="center" wrapText="1"/>
    </xf>
    <xf numFmtId="0" fontId="14" fillId="0" borderId="30" xfId="6" applyFont="1" applyFill="1" applyBorder="1" applyAlignment="1" applyProtection="1">
      <alignment horizontal="center" vertical="center" wrapText="1"/>
    </xf>
    <xf numFmtId="0" fontId="14" fillId="3" borderId="31" xfId="6" applyFont="1" applyFill="1" applyBorder="1" applyAlignment="1" applyProtection="1">
      <alignment horizontal="center" vertical="center" wrapText="1"/>
      <protection locked="0"/>
    </xf>
    <xf numFmtId="0" fontId="14" fillId="3" borderId="4" xfId="6" applyFont="1" applyFill="1" applyBorder="1" applyAlignment="1" applyProtection="1">
      <alignment horizontal="center" vertical="center" wrapText="1"/>
      <protection locked="0"/>
    </xf>
    <xf numFmtId="0" fontId="14" fillId="3" borderId="32" xfId="6" applyFont="1" applyFill="1" applyBorder="1" applyAlignment="1" applyProtection="1">
      <alignment horizontal="center" vertical="center" wrapText="1"/>
      <protection locked="0"/>
    </xf>
    <xf numFmtId="0" fontId="18" fillId="0" borderId="0" xfId="6" applyFont="1" applyFill="1" applyBorder="1" applyAlignment="1" applyProtection="1">
      <alignment vertical="center" shrinkToFit="1"/>
    </xf>
    <xf numFmtId="176" fontId="16" fillId="0" borderId="4" xfId="6" applyNumberFormat="1" applyFont="1" applyFill="1" applyBorder="1" applyAlignment="1" applyProtection="1">
      <alignment horizontal="right" vertical="center"/>
    </xf>
    <xf numFmtId="0" fontId="14" fillId="3" borderId="26" xfId="6" applyFont="1" applyFill="1" applyBorder="1" applyAlignment="1" applyProtection="1">
      <alignment horizontal="center" vertical="center" wrapText="1"/>
      <protection locked="0"/>
    </xf>
    <xf numFmtId="0" fontId="14" fillId="3" borderId="7" xfId="6" applyFont="1" applyFill="1" applyBorder="1" applyAlignment="1" applyProtection="1">
      <alignment horizontal="center" vertical="center" wrapText="1"/>
      <protection locked="0"/>
    </xf>
    <xf numFmtId="0" fontId="14" fillId="3" borderId="27" xfId="6" applyFont="1" applyFill="1" applyBorder="1" applyAlignment="1" applyProtection="1">
      <alignment horizontal="center" vertical="center" wrapText="1"/>
      <protection locked="0"/>
    </xf>
    <xf numFmtId="0" fontId="13" fillId="0" borderId="0" xfId="6" applyFont="1" applyFill="1" applyBorder="1" applyAlignment="1" applyProtection="1">
      <alignment vertical="center"/>
    </xf>
    <xf numFmtId="176" fontId="16" fillId="0" borderId="7" xfId="6" applyNumberFormat="1" applyFont="1" applyFill="1" applyBorder="1" applyAlignment="1" applyProtection="1">
      <alignment horizontal="right" vertical="center"/>
    </xf>
    <xf numFmtId="176" fontId="16" fillId="0" borderId="7" xfId="6" applyNumberFormat="1" applyFont="1" applyFill="1" applyBorder="1" applyAlignment="1" applyProtection="1">
      <alignment horizontal="center" vertical="center"/>
    </xf>
    <xf numFmtId="0" fontId="14" fillId="3" borderId="31" xfId="6" applyFont="1" applyFill="1" applyBorder="1" applyAlignment="1" applyProtection="1">
      <alignment horizontal="center" vertical="center" shrinkToFit="1"/>
      <protection locked="0"/>
    </xf>
    <xf numFmtId="0" fontId="14" fillId="3" borderId="4" xfId="6" applyFont="1" applyFill="1" applyBorder="1" applyAlignment="1" applyProtection="1">
      <alignment horizontal="center" vertical="center" shrinkToFit="1"/>
      <protection locked="0"/>
    </xf>
    <xf numFmtId="0" fontId="14" fillId="3" borderId="32" xfId="6" applyFont="1" applyFill="1" applyBorder="1" applyAlignment="1" applyProtection="1">
      <alignment horizontal="center" vertical="center" shrinkToFit="1"/>
      <protection locked="0"/>
    </xf>
    <xf numFmtId="0" fontId="14" fillId="3" borderId="33" xfId="6" applyFont="1" applyFill="1" applyBorder="1" applyAlignment="1" applyProtection="1">
      <alignment horizontal="center" vertical="center" shrinkToFit="1"/>
      <protection locked="0"/>
    </xf>
    <xf numFmtId="0" fontId="14" fillId="3" borderId="10" xfId="6" applyFont="1" applyFill="1" applyBorder="1" applyAlignment="1" applyProtection="1">
      <alignment horizontal="center" vertical="center" shrinkToFit="1"/>
      <protection locked="0"/>
    </xf>
    <xf numFmtId="0" fontId="14" fillId="3" borderId="34" xfId="6" applyFont="1" applyFill="1" applyBorder="1" applyAlignment="1" applyProtection="1">
      <alignment horizontal="center" vertical="center" shrinkToFit="1"/>
      <protection locked="0"/>
    </xf>
    <xf numFmtId="177" fontId="16" fillId="0" borderId="4" xfId="6" applyNumberFormat="1" applyFont="1" applyFill="1" applyBorder="1" applyAlignment="1" applyProtection="1">
      <alignment horizontal="center" vertical="center"/>
    </xf>
    <xf numFmtId="0" fontId="15" fillId="0" borderId="0" xfId="6" applyFont="1" applyFill="1" applyAlignment="1" applyProtection="1">
      <alignment horizontal="right" vertical="center"/>
    </xf>
    <xf numFmtId="176" fontId="16" fillId="0" borderId="0" xfId="6" applyNumberFormat="1" applyFont="1" applyFill="1" applyBorder="1" applyAlignment="1" applyProtection="1">
      <alignment vertical="center"/>
    </xf>
    <xf numFmtId="0" fontId="16" fillId="0" borderId="0" xfId="6" applyFont="1" applyFill="1" applyBorder="1" applyAlignment="1" applyProtection="1">
      <alignment horizontal="right" vertical="center"/>
    </xf>
    <xf numFmtId="177" fontId="16" fillId="0" borderId="10" xfId="6" applyNumberFormat="1" applyFont="1" applyFill="1" applyBorder="1" applyAlignment="1" applyProtection="1">
      <alignment horizontal="center" vertical="center"/>
    </xf>
    <xf numFmtId="0" fontId="15" fillId="2" borderId="0" xfId="6" applyFont="1" applyFill="1" applyBorder="1" applyAlignment="1" applyProtection="1">
      <alignment horizontal="right" vertical="center"/>
    </xf>
    <xf numFmtId="0" fontId="15" fillId="2" borderId="0" xfId="6" applyFont="1" applyFill="1" applyBorder="1" applyAlignment="1" applyProtection="1">
      <alignment vertical="center"/>
    </xf>
    <xf numFmtId="0" fontId="13" fillId="0" borderId="0" xfId="6" applyFont="1" applyFill="1" applyBorder="1" applyAlignment="1" applyProtection="1">
      <alignment horizontal="center" vertical="center" wrapText="1"/>
    </xf>
    <xf numFmtId="176" fontId="16" fillId="4" borderId="4" xfId="6" applyNumberFormat="1" applyFont="1" applyFill="1" applyBorder="1" applyAlignment="1" applyProtection="1">
      <alignment horizontal="right" vertical="center"/>
      <protection locked="0"/>
    </xf>
    <xf numFmtId="0" fontId="16" fillId="4" borderId="4" xfId="6" applyFont="1" applyFill="1" applyBorder="1" applyAlignment="1" applyProtection="1">
      <alignment horizontal="center" vertical="center"/>
      <protection locked="0"/>
    </xf>
    <xf numFmtId="0" fontId="15" fillId="2" borderId="0" xfId="6" applyFont="1" applyFill="1" applyBorder="1" applyProtection="1">
      <alignment vertical="center"/>
    </xf>
    <xf numFmtId="0" fontId="16" fillId="2" borderId="0" xfId="6" applyFont="1" applyFill="1" applyBorder="1" applyAlignment="1" applyProtection="1">
      <alignment horizontal="centerContinuous" vertical="center"/>
    </xf>
    <xf numFmtId="20" fontId="14" fillId="2" borderId="0" xfId="6" applyNumberFormat="1" applyFont="1" applyFill="1" applyBorder="1" applyAlignment="1" applyProtection="1">
      <alignment vertical="center"/>
    </xf>
    <xf numFmtId="0" fontId="14" fillId="3" borderId="26" xfId="6" applyFont="1" applyFill="1" applyBorder="1" applyAlignment="1" applyProtection="1">
      <alignment horizontal="center" vertical="center" shrinkToFit="1"/>
      <protection locked="0"/>
    </xf>
    <xf numFmtId="0" fontId="14" fillId="3" borderId="7" xfId="6" applyFont="1" applyFill="1" applyBorder="1" applyAlignment="1" applyProtection="1">
      <alignment horizontal="center" vertical="center" shrinkToFit="1"/>
      <protection locked="0"/>
    </xf>
    <xf numFmtId="0" fontId="14" fillId="3" borderId="27" xfId="6" applyFont="1" applyFill="1" applyBorder="1" applyAlignment="1" applyProtection="1">
      <alignment horizontal="center" vertical="center" shrinkToFit="1"/>
      <protection locked="0"/>
    </xf>
    <xf numFmtId="176" fontId="16" fillId="4" borderId="7" xfId="6" applyNumberFormat="1" applyFont="1" applyFill="1" applyBorder="1" applyAlignment="1" applyProtection="1">
      <alignment horizontal="right" vertical="center"/>
      <protection locked="0"/>
    </xf>
    <xf numFmtId="0" fontId="16" fillId="4" borderId="7" xfId="6" applyFont="1" applyFill="1" applyBorder="1" applyAlignment="1" applyProtection="1">
      <alignment horizontal="center" vertical="center"/>
      <protection locked="0"/>
    </xf>
    <xf numFmtId="177" fontId="16" fillId="0" borderId="7" xfId="6" applyNumberFormat="1" applyFont="1" applyFill="1" applyBorder="1" applyAlignment="1" applyProtection="1">
      <alignment horizontal="center" vertical="center"/>
    </xf>
    <xf numFmtId="0" fontId="14" fillId="2" borderId="0" xfId="6" applyFont="1" applyFill="1" applyBorder="1" applyAlignment="1" applyProtection="1">
      <alignment horizontal="centerContinuous" vertical="center"/>
    </xf>
    <xf numFmtId="0" fontId="14" fillId="4" borderId="31" xfId="6" applyFont="1" applyFill="1" applyBorder="1" applyAlignment="1" applyProtection="1">
      <alignment horizontal="center" vertical="center" wrapText="1"/>
      <protection locked="0"/>
    </xf>
    <xf numFmtId="0" fontId="14" fillId="4" borderId="4" xfId="6" applyFont="1" applyFill="1" applyBorder="1" applyAlignment="1" applyProtection="1">
      <alignment horizontal="center" vertical="center" wrapText="1"/>
      <protection locked="0"/>
    </xf>
    <xf numFmtId="0" fontId="14" fillId="4" borderId="32" xfId="6" applyFont="1" applyFill="1" applyBorder="1" applyAlignment="1" applyProtection="1">
      <alignment horizontal="center" vertical="center" wrapText="1"/>
      <protection locked="0"/>
    </xf>
    <xf numFmtId="0" fontId="19" fillId="0" borderId="0" xfId="6" applyFont="1" applyFill="1" applyBorder="1" applyAlignment="1" applyProtection="1">
      <alignment vertical="center"/>
    </xf>
    <xf numFmtId="0" fontId="14" fillId="4" borderId="33" xfId="6" applyFont="1" applyFill="1" applyBorder="1" applyAlignment="1" applyProtection="1">
      <alignment horizontal="center" vertical="center" wrapText="1"/>
      <protection locked="0"/>
    </xf>
    <xf numFmtId="0" fontId="14" fillId="4" borderId="10" xfId="6" applyFont="1" applyFill="1" applyBorder="1" applyAlignment="1" applyProtection="1">
      <alignment horizontal="center" vertical="center" wrapText="1"/>
      <protection locked="0"/>
    </xf>
    <xf numFmtId="0" fontId="14" fillId="4" borderId="34" xfId="6" applyFont="1" applyFill="1" applyBorder="1" applyAlignment="1" applyProtection="1">
      <alignment horizontal="center" vertical="center" wrapText="1"/>
      <protection locked="0"/>
    </xf>
    <xf numFmtId="178" fontId="16" fillId="2" borderId="4" xfId="6" applyNumberFormat="1" applyFont="1" applyFill="1" applyBorder="1" applyAlignment="1" applyProtection="1">
      <alignment horizontal="center" vertical="center"/>
    </xf>
    <xf numFmtId="176" fontId="16" fillId="0" borderId="0" xfId="6" applyNumberFormat="1" applyFont="1" applyFill="1" applyAlignment="1" applyProtection="1">
      <alignment vertical="center"/>
    </xf>
    <xf numFmtId="178" fontId="16" fillId="2" borderId="10" xfId="6" applyNumberFormat="1" applyFont="1" applyFill="1" applyBorder="1" applyAlignment="1" applyProtection="1">
      <alignment horizontal="center" vertical="center"/>
    </xf>
    <xf numFmtId="20" fontId="14" fillId="2" borderId="0" xfId="6" applyNumberFormat="1" applyFont="1" applyFill="1" applyBorder="1" applyAlignment="1" applyProtection="1">
      <alignment horizontal="center" vertical="center"/>
    </xf>
    <xf numFmtId="0" fontId="14" fillId="0" borderId="35" xfId="6" applyFont="1" applyFill="1" applyBorder="1" applyAlignment="1" applyProtection="1">
      <alignment horizontal="center" vertical="center" wrapText="1"/>
    </xf>
    <xf numFmtId="0" fontId="14" fillId="0" borderId="36" xfId="6" applyFont="1" applyFill="1" applyBorder="1" applyAlignment="1" applyProtection="1">
      <alignment horizontal="center" vertical="center" wrapText="1"/>
    </xf>
    <xf numFmtId="0" fontId="14" fillId="0" borderId="37" xfId="6" applyFont="1" applyFill="1" applyBorder="1" applyAlignment="1" applyProtection="1">
      <alignment horizontal="center" vertical="center" wrapText="1"/>
    </xf>
    <xf numFmtId="0" fontId="14" fillId="4" borderId="38" xfId="6" applyFont="1" applyFill="1" applyBorder="1" applyAlignment="1" applyProtection="1">
      <alignment horizontal="center" vertical="center" wrapText="1"/>
      <protection locked="0"/>
    </xf>
    <xf numFmtId="0" fontId="14" fillId="4" borderId="39" xfId="6" applyFont="1" applyFill="1" applyBorder="1" applyAlignment="1" applyProtection="1">
      <alignment horizontal="center" vertical="center" wrapText="1"/>
      <protection locked="0"/>
    </xf>
    <xf numFmtId="0" fontId="14" fillId="4" borderId="40" xfId="6" applyFont="1" applyFill="1" applyBorder="1" applyAlignment="1" applyProtection="1">
      <alignment horizontal="center" vertical="center" wrapText="1"/>
      <protection locked="0"/>
    </xf>
    <xf numFmtId="0" fontId="15" fillId="2" borderId="0" xfId="6" applyFont="1" applyFill="1" applyBorder="1" applyAlignment="1" applyProtection="1">
      <alignment horizontal="center" vertical="center"/>
    </xf>
    <xf numFmtId="177" fontId="14" fillId="2" borderId="0" xfId="6" applyNumberFormat="1" applyFont="1" applyFill="1" applyBorder="1" applyAlignment="1" applyProtection="1">
      <alignment vertical="center"/>
    </xf>
    <xf numFmtId="0" fontId="14" fillId="0" borderId="41" xfId="6" quotePrefix="1" applyFont="1" applyFill="1" applyBorder="1" applyAlignment="1" applyProtection="1">
      <alignment horizontal="center" vertical="center"/>
    </xf>
    <xf numFmtId="0" fontId="14" fillId="0" borderId="20" xfId="6" applyFont="1" applyFill="1" applyBorder="1" applyAlignment="1" applyProtection="1">
      <alignment horizontal="center" vertical="center"/>
    </xf>
    <xf numFmtId="0" fontId="16" fillId="0" borderId="42" xfId="6" applyFont="1" applyFill="1" applyBorder="1" applyAlignment="1" applyProtection="1">
      <alignment horizontal="center" vertical="center"/>
    </xf>
    <xf numFmtId="0" fontId="16" fillId="0" borderId="43" xfId="6" applyNumberFormat="1" applyFont="1" applyFill="1" applyBorder="1" applyAlignment="1" applyProtection="1">
      <alignment horizontal="center" vertical="center" wrapText="1"/>
    </xf>
    <xf numFmtId="179" fontId="14" fillId="4" borderId="44" xfId="6" applyNumberFormat="1" applyFont="1" applyFill="1" applyBorder="1" applyAlignment="1" applyProtection="1">
      <alignment horizontal="center" vertical="center" shrinkToFit="1"/>
      <protection locked="0"/>
    </xf>
    <xf numFmtId="179" fontId="14" fillId="4" borderId="45" xfId="6" applyNumberFormat="1" applyFont="1" applyFill="1" applyBorder="1" applyAlignment="1" applyProtection="1">
      <alignment horizontal="center" vertical="center" shrinkToFit="1"/>
      <protection locked="0"/>
    </xf>
    <xf numFmtId="179" fontId="14" fillId="4" borderId="43" xfId="6" applyNumberFormat="1" applyFont="1" applyFill="1" applyBorder="1" applyAlignment="1" applyProtection="1">
      <alignment horizontal="center" vertical="center" shrinkToFit="1"/>
      <protection locked="0"/>
    </xf>
    <xf numFmtId="0" fontId="16" fillId="0" borderId="0" xfId="6" applyFont="1" applyFill="1" applyBorder="1" applyAlignment="1" applyProtection="1">
      <alignment horizontal="centerContinuous" vertical="center"/>
    </xf>
    <xf numFmtId="178" fontId="16" fillId="2" borderId="7" xfId="6" applyNumberFormat="1" applyFont="1" applyFill="1" applyBorder="1" applyAlignment="1" applyProtection="1">
      <alignment horizontal="center" vertical="center"/>
    </xf>
    <xf numFmtId="0" fontId="14" fillId="2" borderId="0" xfId="6" applyFont="1" applyFill="1" applyBorder="1" applyProtection="1">
      <alignment vertical="center"/>
    </xf>
    <xf numFmtId="0" fontId="14" fillId="0" borderId="17"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1" xfId="6" applyFont="1" applyFill="1" applyBorder="1" applyAlignment="1" applyProtection="1">
      <alignment horizontal="center" vertical="center"/>
    </xf>
    <xf numFmtId="0" fontId="16" fillId="0" borderId="46" xfId="6" applyNumberFormat="1" applyFont="1" applyFill="1" applyBorder="1" applyAlignment="1" applyProtection="1">
      <alignment horizontal="center" vertical="center" wrapText="1"/>
    </xf>
    <xf numFmtId="179" fontId="14" fillId="4" borderId="47" xfId="6" applyNumberFormat="1" applyFont="1" applyFill="1" applyBorder="1" applyAlignment="1" applyProtection="1">
      <alignment horizontal="center" vertical="center" shrinkToFit="1"/>
      <protection locked="0"/>
    </xf>
    <xf numFmtId="179" fontId="14" fillId="4" borderId="48" xfId="6" applyNumberFormat="1" applyFont="1" applyFill="1" applyBorder="1" applyAlignment="1" applyProtection="1">
      <alignment horizontal="center" vertical="center" shrinkToFit="1"/>
      <protection locked="0"/>
    </xf>
    <xf numFmtId="179" fontId="14" fillId="4" borderId="46" xfId="6" applyNumberFormat="1" applyFont="1" applyFill="1" applyBorder="1" applyAlignment="1" applyProtection="1">
      <alignment horizontal="center" vertical="center" shrinkToFit="1"/>
      <protection locked="0"/>
    </xf>
    <xf numFmtId="0" fontId="14" fillId="2" borderId="0" xfId="6" applyFont="1" applyFill="1" applyBorder="1" applyAlignment="1" applyProtection="1">
      <alignment horizontal="left" vertical="center"/>
    </xf>
    <xf numFmtId="0" fontId="15" fillId="0" borderId="0" xfId="6" applyFont="1" applyBorder="1" applyProtection="1">
      <alignment vertical="center"/>
    </xf>
    <xf numFmtId="0" fontId="14" fillId="0" borderId="0" xfId="6" applyFont="1" applyBorder="1" applyProtection="1">
      <alignment vertical="center"/>
    </xf>
    <xf numFmtId="0" fontId="14" fillId="0" borderId="0" xfId="6" applyFont="1" applyBorder="1" applyAlignment="1" applyProtection="1">
      <alignment horizontal="center" vertical="center"/>
    </xf>
    <xf numFmtId="0" fontId="20" fillId="0" borderId="0" xfId="6" applyFont="1" applyFill="1" applyAlignment="1" applyProtection="1">
      <alignment horizontal="right" vertical="center"/>
    </xf>
    <xf numFmtId="0" fontId="15" fillId="4" borderId="0" xfId="6" applyFont="1" applyFill="1" applyAlignment="1" applyProtection="1">
      <alignment horizontal="center" vertical="center"/>
      <protection locked="0"/>
    </xf>
    <xf numFmtId="0" fontId="20" fillId="2" borderId="0" xfId="6" applyFont="1" applyFill="1" applyAlignment="1" applyProtection="1">
      <alignment horizontal="center" vertical="center"/>
    </xf>
    <xf numFmtId="0" fontId="16" fillId="2" borderId="0" xfId="6" applyFont="1" applyFill="1" applyBorder="1" applyAlignment="1" applyProtection="1">
      <alignment horizontal="center" vertical="center"/>
    </xf>
    <xf numFmtId="0" fontId="16" fillId="2" borderId="0" xfId="6" applyFont="1" applyFill="1" applyBorder="1" applyAlignment="1" applyProtection="1">
      <alignment vertical="center"/>
    </xf>
    <xf numFmtId="0" fontId="16" fillId="2" borderId="0" xfId="6" applyFont="1" applyFill="1" applyBorder="1" applyAlignment="1" applyProtection="1">
      <alignment horizontal="left" vertical="center"/>
    </xf>
    <xf numFmtId="180" fontId="16" fillId="2" borderId="0" xfId="6" applyNumberFormat="1" applyFont="1" applyFill="1" applyBorder="1" applyAlignment="1" applyProtection="1">
      <alignment horizontal="center" vertical="center"/>
    </xf>
    <xf numFmtId="0" fontId="13" fillId="0" borderId="0" xfId="6" applyFont="1" applyFill="1" applyBorder="1" applyAlignment="1">
      <alignment horizontal="justify" vertical="center" wrapText="1"/>
    </xf>
    <xf numFmtId="0" fontId="14" fillId="0" borderId="39" xfId="6" applyFont="1" applyFill="1" applyBorder="1" applyAlignment="1" applyProtection="1">
      <alignment horizontal="center" vertical="center"/>
    </xf>
    <xf numFmtId="0" fontId="16" fillId="0" borderId="49" xfId="6" applyFont="1" applyFill="1" applyBorder="1" applyAlignment="1" applyProtection="1">
      <alignment horizontal="center" vertical="center"/>
    </xf>
    <xf numFmtId="0" fontId="16" fillId="0" borderId="50" xfId="6" applyNumberFormat="1" applyFont="1" applyFill="1" applyBorder="1" applyAlignment="1" applyProtection="1">
      <alignment horizontal="center" vertical="center" wrapText="1"/>
    </xf>
    <xf numFmtId="179" fontId="14" fillId="4" borderId="51" xfId="6" applyNumberFormat="1" applyFont="1" applyFill="1" applyBorder="1" applyAlignment="1" applyProtection="1">
      <alignment horizontal="center" vertical="center" shrinkToFit="1"/>
      <protection locked="0"/>
    </xf>
    <xf numFmtId="179" fontId="14" fillId="4" borderId="52" xfId="6" applyNumberFormat="1" applyFont="1" applyFill="1" applyBorder="1" applyAlignment="1" applyProtection="1">
      <alignment horizontal="center" vertical="center" shrinkToFit="1"/>
      <protection locked="0"/>
    </xf>
    <xf numFmtId="179" fontId="14" fillId="4" borderId="50" xfId="6" applyNumberFormat="1" applyFont="1" applyFill="1" applyBorder="1" applyAlignment="1" applyProtection="1">
      <alignment horizontal="center" vertical="center" shrinkToFit="1"/>
      <protection locked="0"/>
    </xf>
    <xf numFmtId="0" fontId="16" fillId="0" borderId="0" xfId="6" applyFont="1" applyFill="1" applyBorder="1" applyAlignment="1" applyProtection="1">
      <alignment vertical="center" wrapText="1"/>
    </xf>
    <xf numFmtId="0" fontId="20" fillId="2" borderId="0" xfId="6" applyFont="1" applyFill="1" applyAlignment="1" applyProtection="1">
      <alignment horizontal="right" vertical="center"/>
    </xf>
    <xf numFmtId="0" fontId="16" fillId="2" borderId="0" xfId="6" applyFont="1" applyFill="1" applyBorder="1" applyAlignment="1" applyProtection="1">
      <alignment horizontal="right" vertical="center"/>
    </xf>
    <xf numFmtId="0" fontId="16" fillId="0" borderId="0" xfId="6" applyFont="1" applyFill="1" applyBorder="1" applyAlignment="1" applyProtection="1">
      <alignment horizontal="justify" vertical="center" wrapText="1"/>
    </xf>
    <xf numFmtId="0" fontId="15" fillId="0" borderId="0" xfId="6" applyFont="1" applyFill="1" applyAlignment="1" applyProtection="1">
      <alignment horizontal="center" vertical="center"/>
    </xf>
    <xf numFmtId="180" fontId="16" fillId="2" borderId="0" xfId="1" applyNumberFormat="1" applyFont="1" applyFill="1" applyBorder="1" applyAlignment="1" applyProtection="1">
      <alignment vertical="center"/>
    </xf>
    <xf numFmtId="177" fontId="16" fillId="2" borderId="0" xfId="6" applyNumberFormat="1" applyFont="1" applyFill="1" applyBorder="1" applyAlignment="1" applyProtection="1">
      <alignment vertical="center"/>
    </xf>
    <xf numFmtId="0" fontId="20" fillId="2" borderId="0" xfId="6" applyFont="1" applyFill="1" applyAlignment="1" applyProtection="1">
      <alignment vertical="center"/>
    </xf>
    <xf numFmtId="181" fontId="16" fillId="2" borderId="0" xfId="6" applyNumberFormat="1" applyFont="1" applyFill="1" applyBorder="1" applyAlignment="1" applyProtection="1">
      <alignment horizontal="center" vertical="center"/>
    </xf>
    <xf numFmtId="180" fontId="16" fillId="2" borderId="0" xfId="1" applyNumberFormat="1" applyFont="1" applyFill="1" applyBorder="1" applyAlignment="1" applyProtection="1">
      <alignment horizontal="right" vertical="center"/>
    </xf>
    <xf numFmtId="0" fontId="13" fillId="0" borderId="0" xfId="6" applyFont="1" applyFill="1" applyBorder="1" applyAlignment="1" applyProtection="1">
      <alignment horizontal="left" vertical="center"/>
    </xf>
    <xf numFmtId="0" fontId="20" fillId="0" borderId="0" xfId="6" applyFont="1" applyFill="1" applyAlignment="1" applyProtection="1">
      <alignment vertical="center"/>
    </xf>
    <xf numFmtId="0" fontId="14" fillId="0" borderId="0" xfId="6" applyFont="1" applyProtection="1">
      <alignment vertical="center"/>
    </xf>
    <xf numFmtId="0" fontId="20" fillId="0" borderId="0" xfId="6" applyFont="1" applyFill="1" applyAlignment="1" applyProtection="1">
      <alignment horizontal="left" vertical="center"/>
    </xf>
    <xf numFmtId="0" fontId="15" fillId="3" borderId="0" xfId="6" applyFont="1" applyFill="1" applyAlignment="1" applyProtection="1">
      <alignment horizontal="center" vertical="center"/>
      <protection locked="0"/>
    </xf>
    <xf numFmtId="0" fontId="16" fillId="0" borderId="0" xfId="6" applyFont="1" applyFill="1" applyAlignment="1" applyProtection="1">
      <alignment horizontal="left" vertical="center"/>
    </xf>
    <xf numFmtId="0" fontId="14" fillId="0" borderId="0" xfId="6" applyFont="1" applyFill="1" applyAlignment="1" applyProtection="1">
      <alignment horizontal="right" vertical="center"/>
    </xf>
    <xf numFmtId="0" fontId="14" fillId="0" borderId="0" xfId="6" applyFont="1" applyFill="1" applyAlignment="1" applyProtection="1">
      <alignment horizontal="center" vertical="center"/>
    </xf>
    <xf numFmtId="0" fontId="16" fillId="0" borderId="0" xfId="6" applyFont="1" applyProtection="1">
      <alignment vertical="center"/>
    </xf>
    <xf numFmtId="0" fontId="14" fillId="0" borderId="49" xfId="6" applyFont="1" applyFill="1" applyBorder="1" applyAlignment="1" applyProtection="1">
      <alignment horizontal="center" vertical="center"/>
    </xf>
    <xf numFmtId="0" fontId="14" fillId="0" borderId="46" xfId="6" applyNumberFormat="1" applyFont="1" applyFill="1" applyBorder="1" applyAlignment="1" applyProtection="1">
      <alignment horizontal="center" vertical="center" wrapText="1"/>
    </xf>
    <xf numFmtId="0" fontId="13" fillId="0" borderId="53" xfId="6" applyFont="1" applyFill="1" applyBorder="1" applyAlignment="1" applyProtection="1">
      <alignment horizontal="center" vertical="center" wrapText="1"/>
    </xf>
    <xf numFmtId="0" fontId="13" fillId="0" borderId="42" xfId="6" applyFont="1" applyFill="1" applyBorder="1" applyAlignment="1" applyProtection="1">
      <alignment horizontal="center" vertical="center" wrapText="1"/>
    </xf>
    <xf numFmtId="0" fontId="13" fillId="0" borderId="54" xfId="6" applyFont="1" applyFill="1" applyBorder="1" applyAlignment="1" applyProtection="1">
      <alignment horizontal="center" vertical="center" wrapText="1"/>
    </xf>
    <xf numFmtId="0" fontId="13" fillId="0" borderId="43" xfId="6" applyFont="1" applyFill="1" applyBorder="1" applyAlignment="1" applyProtection="1">
      <alignment horizontal="center" vertical="center" wrapText="1"/>
    </xf>
    <xf numFmtId="179" fontId="15" fillId="2" borderId="19" xfId="6" applyNumberFormat="1" applyFont="1" applyFill="1" applyBorder="1" applyAlignment="1" applyProtection="1">
      <alignment horizontal="center" vertical="center" wrapText="1"/>
    </xf>
    <xf numFmtId="179" fontId="15" fillId="2" borderId="20" xfId="6" applyNumberFormat="1" applyFont="1" applyFill="1" applyBorder="1" applyAlignment="1" applyProtection="1">
      <alignment horizontal="center" vertical="center" wrapText="1"/>
    </xf>
    <xf numFmtId="179" fontId="15" fillId="2" borderId="21" xfId="6" applyNumberFormat="1" applyFont="1" applyFill="1" applyBorder="1" applyAlignment="1" applyProtection="1">
      <alignment horizontal="center" vertical="center" wrapText="1"/>
    </xf>
    <xf numFmtId="0" fontId="14" fillId="4" borderId="4" xfId="6"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wrapText="1"/>
    </xf>
    <xf numFmtId="0" fontId="13" fillId="0" borderId="49" xfId="6" applyFont="1" applyFill="1" applyBorder="1" applyAlignment="1" applyProtection="1">
      <alignment horizontal="center" vertical="center" wrapText="1"/>
    </xf>
    <xf numFmtId="0" fontId="13" fillId="0" borderId="56" xfId="6" applyFont="1" applyFill="1" applyBorder="1" applyAlignment="1" applyProtection="1">
      <alignment horizontal="center" vertical="center" wrapText="1"/>
    </xf>
    <xf numFmtId="0" fontId="13" fillId="0" borderId="50" xfId="6" applyFont="1" applyFill="1" applyBorder="1" applyAlignment="1" applyProtection="1">
      <alignment horizontal="center" vertical="center" wrapText="1"/>
    </xf>
    <xf numFmtId="179" fontId="15" fillId="2" borderId="38" xfId="6" applyNumberFormat="1" applyFont="1" applyFill="1" applyBorder="1" applyAlignment="1" applyProtection="1">
      <alignment horizontal="center" vertical="center" wrapText="1"/>
    </xf>
    <xf numFmtId="179" fontId="15" fillId="2" borderId="39" xfId="6" applyNumberFormat="1" applyFont="1" applyFill="1" applyBorder="1" applyAlignment="1" applyProtection="1">
      <alignment horizontal="center" vertical="center" wrapText="1"/>
    </xf>
    <xf numFmtId="179" fontId="15" fillId="2" borderId="40" xfId="6" applyNumberFormat="1" applyFont="1" applyFill="1" applyBorder="1" applyAlignment="1" applyProtection="1">
      <alignment horizontal="center" vertical="center" wrapText="1"/>
    </xf>
    <xf numFmtId="0" fontId="14" fillId="4" borderId="7" xfId="6" applyFont="1" applyFill="1" applyBorder="1" applyAlignment="1" applyProtection="1">
      <alignment horizontal="center" vertical="center"/>
      <protection locked="0"/>
    </xf>
    <xf numFmtId="0" fontId="14" fillId="0" borderId="0" xfId="6" quotePrefix="1" applyFont="1" applyFill="1" applyAlignment="1" applyProtection="1">
      <alignment horizontal="center" vertical="center"/>
    </xf>
    <xf numFmtId="0" fontId="14" fillId="0" borderId="57" xfId="6" applyFont="1" applyFill="1" applyBorder="1" applyAlignment="1" applyProtection="1">
      <alignment horizontal="center" vertical="center" wrapText="1"/>
    </xf>
    <xf numFmtId="0" fontId="14" fillId="0" borderId="11" xfId="6" applyFont="1" applyFill="1" applyBorder="1" applyAlignment="1" applyProtection="1">
      <alignment horizontal="center" vertical="center" wrapText="1"/>
    </xf>
    <xf numFmtId="0" fontId="14" fillId="4" borderId="19" xfId="6" applyFont="1" applyFill="1" applyBorder="1" applyAlignment="1" applyProtection="1">
      <alignment horizontal="left" vertical="center" wrapText="1"/>
      <protection locked="0"/>
    </xf>
    <xf numFmtId="0" fontId="14" fillId="4" borderId="20" xfId="6" applyFont="1" applyFill="1" applyBorder="1" applyAlignment="1" applyProtection="1">
      <alignment horizontal="left" vertical="center" wrapText="1"/>
      <protection locked="0"/>
    </xf>
    <xf numFmtId="0" fontId="14" fillId="4" borderId="21" xfId="6" applyFont="1" applyFill="1" applyBorder="1" applyAlignment="1" applyProtection="1">
      <alignment horizontal="left" vertical="center" wrapText="1"/>
      <protection locked="0"/>
    </xf>
    <xf numFmtId="0" fontId="14" fillId="3" borderId="1" xfId="6" applyFont="1" applyFill="1" applyBorder="1" applyAlignment="1" applyProtection="1">
      <alignment horizontal="center" vertical="center"/>
      <protection locked="0"/>
    </xf>
    <xf numFmtId="0" fontId="14" fillId="2" borderId="4" xfId="6" applyNumberFormat="1" applyFont="1" applyFill="1" applyBorder="1" applyAlignment="1" applyProtection="1">
      <alignment horizontal="center" vertical="center"/>
    </xf>
    <xf numFmtId="0" fontId="14" fillId="4" borderId="33" xfId="6" applyFont="1" applyFill="1" applyBorder="1" applyAlignment="1" applyProtection="1">
      <alignment horizontal="left" vertical="center" wrapText="1"/>
      <protection locked="0"/>
    </xf>
    <xf numFmtId="0" fontId="14" fillId="4" borderId="10" xfId="6" applyFont="1" applyFill="1" applyBorder="1" applyAlignment="1" applyProtection="1">
      <alignment horizontal="left" vertical="center" wrapText="1"/>
      <protection locked="0"/>
    </xf>
    <xf numFmtId="0" fontId="14" fillId="4" borderId="34" xfId="6" applyFont="1" applyFill="1" applyBorder="1" applyAlignment="1" applyProtection="1">
      <alignment horizontal="left" vertical="center" wrapText="1"/>
      <protection locked="0"/>
    </xf>
    <xf numFmtId="0" fontId="14" fillId="2" borderId="7" xfId="6" applyNumberFormat="1" applyFont="1" applyFill="1" applyBorder="1" applyAlignment="1" applyProtection="1">
      <alignment horizontal="center" vertical="center"/>
    </xf>
    <xf numFmtId="0" fontId="16" fillId="0" borderId="0" xfId="6" applyFont="1">
      <alignment vertical="center"/>
    </xf>
    <xf numFmtId="0" fontId="13" fillId="0" borderId="0" xfId="6" applyFont="1" applyFill="1" applyAlignment="1" applyProtection="1">
      <alignment horizontal="right" vertical="center"/>
    </xf>
    <xf numFmtId="0" fontId="14" fillId="4" borderId="38" xfId="6" applyFont="1" applyFill="1" applyBorder="1" applyAlignment="1" applyProtection="1">
      <alignment horizontal="left" vertical="center" wrapText="1"/>
      <protection locked="0"/>
    </xf>
    <xf numFmtId="0" fontId="14" fillId="4" borderId="39" xfId="6" applyFont="1" applyFill="1" applyBorder="1" applyAlignment="1" applyProtection="1">
      <alignment horizontal="left" vertical="center" wrapText="1"/>
      <protection locked="0"/>
    </xf>
    <xf numFmtId="0" fontId="14" fillId="4" borderId="40" xfId="6" applyFont="1" applyFill="1" applyBorder="1" applyAlignment="1" applyProtection="1">
      <alignment horizontal="left" vertical="center" wrapText="1"/>
      <protection locked="0"/>
    </xf>
    <xf numFmtId="0" fontId="15" fillId="0" borderId="0" xfId="6" applyFont="1" applyFill="1" applyAlignment="1">
      <alignment horizontal="right" vertical="center"/>
    </xf>
    <xf numFmtId="0" fontId="13" fillId="0" borderId="0" xfId="6" applyFont="1" applyFill="1" applyAlignment="1">
      <alignment horizontal="right" vertical="center"/>
    </xf>
    <xf numFmtId="0" fontId="4" fillId="0" borderId="0" xfId="4" applyAlignment="1">
      <alignment vertical="center"/>
    </xf>
    <xf numFmtId="0" fontId="4" fillId="0" borderId="1" xfId="4" applyBorder="1" applyAlignment="1">
      <alignment horizontal="center" vertical="center"/>
    </xf>
    <xf numFmtId="0" fontId="4" fillId="0" borderId="41" xfId="4" applyBorder="1" applyAlignment="1">
      <alignment vertical="center"/>
    </xf>
    <xf numFmtId="0" fontId="4" fillId="0" borderId="58" xfId="4" applyBorder="1" applyAlignment="1">
      <alignment vertical="center"/>
    </xf>
    <xf numFmtId="0" fontId="4" fillId="0" borderId="59" xfId="4" applyBorder="1" applyAlignment="1">
      <alignment vertical="center"/>
    </xf>
    <xf numFmtId="0" fontId="4" fillId="0" borderId="0" xfId="4" applyAlignment="1">
      <alignment horizontal="right" vertical="center"/>
    </xf>
    <xf numFmtId="0" fontId="4" fillId="0" borderId="17" xfId="4" applyBorder="1" applyAlignment="1">
      <alignment vertical="center"/>
    </xf>
    <xf numFmtId="0" fontId="4" fillId="0" borderId="2" xfId="4" applyBorder="1" applyAlignment="1">
      <alignment vertical="center"/>
    </xf>
    <xf numFmtId="0" fontId="4" fillId="0" borderId="60" xfId="4" applyBorder="1" applyAlignment="1">
      <alignment vertical="center"/>
    </xf>
    <xf numFmtId="0" fontId="4" fillId="0" borderId="29" xfId="4" applyBorder="1" applyAlignment="1">
      <alignment vertical="center"/>
    </xf>
    <xf numFmtId="0" fontId="4" fillId="0" borderId="6" xfId="4" applyBorder="1" applyAlignment="1">
      <alignment vertical="center"/>
    </xf>
    <xf numFmtId="0" fontId="4" fillId="0" borderId="18" xfId="4" applyBorder="1" applyAlignment="1">
      <alignment vertical="center"/>
    </xf>
    <xf numFmtId="0" fontId="4" fillId="0" borderId="5" xfId="4" applyBorder="1" applyAlignment="1">
      <alignment vertical="center"/>
    </xf>
    <xf numFmtId="0" fontId="4" fillId="0" borderId="24" xfId="4" applyBorder="1" applyAlignment="1">
      <alignment vertical="center"/>
    </xf>
    <xf numFmtId="0" fontId="4" fillId="0" borderId="9" xfId="4" applyBorder="1" applyAlignment="1">
      <alignment vertical="center"/>
    </xf>
    <xf numFmtId="0" fontId="4" fillId="0" borderId="3" xfId="4" applyBorder="1" applyAlignment="1">
      <alignment vertical="center"/>
    </xf>
    <xf numFmtId="0" fontId="4" fillId="0" borderId="0" xfId="4" applyBorder="1" applyAlignment="1">
      <alignment vertical="center"/>
    </xf>
    <xf numFmtId="0" fontId="4" fillId="0" borderId="61" xfId="4" applyBorder="1" applyAlignment="1">
      <alignment vertical="center"/>
    </xf>
    <xf numFmtId="0" fontId="4" fillId="0" borderId="22" xfId="4" applyBorder="1" applyAlignment="1">
      <alignment vertical="center"/>
    </xf>
    <xf numFmtId="0" fontId="4" fillId="0" borderId="5" xfId="4" applyBorder="1" applyAlignment="1">
      <alignment horizontal="center" vertical="center"/>
    </xf>
    <xf numFmtId="0" fontId="4" fillId="0" borderId="6" xfId="4" applyBorder="1" applyAlignment="1">
      <alignment horizontal="center" vertical="center"/>
    </xf>
    <xf numFmtId="0" fontId="4" fillId="0" borderId="8" xfId="4" applyBorder="1" applyAlignment="1">
      <alignment vertical="center"/>
    </xf>
    <xf numFmtId="0" fontId="4" fillId="0" borderId="8" xfId="4" applyBorder="1" applyAlignment="1">
      <alignment horizontal="center" vertical="center"/>
    </xf>
    <xf numFmtId="0" fontId="4" fillId="0" borderId="9" xfId="4" applyBorder="1" applyAlignment="1">
      <alignment horizontal="center" vertical="center"/>
    </xf>
    <xf numFmtId="0" fontId="4" fillId="0" borderId="29" xfId="4" applyBorder="1" applyAlignment="1">
      <alignment horizontal="center" vertical="center"/>
    </xf>
    <xf numFmtId="0" fontId="4" fillId="0" borderId="61" xfId="4" applyBorder="1" applyAlignment="1">
      <alignment horizontal="center" vertical="center"/>
    </xf>
    <xf numFmtId="0" fontId="4" fillId="0" borderId="0" xfId="4" applyBorder="1" applyAlignment="1">
      <alignment horizontal="center" vertical="center"/>
    </xf>
    <xf numFmtId="0" fontId="4" fillId="0" borderId="22" xfId="4" applyBorder="1" applyAlignment="1">
      <alignment horizontal="center" vertical="center"/>
    </xf>
    <xf numFmtId="0" fontId="4" fillId="0" borderId="24" xfId="4" applyBorder="1" applyAlignment="1">
      <alignment horizontal="center" vertical="center"/>
    </xf>
    <xf numFmtId="0" fontId="4" fillId="0" borderId="35" xfId="4" applyBorder="1" applyAlignment="1">
      <alignment vertical="center"/>
    </xf>
    <xf numFmtId="0" fontId="4" fillId="0" borderId="36" xfId="4" applyBorder="1" applyAlignment="1">
      <alignment vertical="center"/>
    </xf>
    <xf numFmtId="0" fontId="4" fillId="0" borderId="37" xfId="4" applyBorder="1" applyAlignment="1">
      <alignment vertical="center"/>
    </xf>
    <xf numFmtId="0" fontId="21" fillId="2" borderId="0" xfId="0" applyFont="1" applyFill="1" applyAlignment="1">
      <alignment horizontal="left" vertical="top"/>
    </xf>
    <xf numFmtId="0" fontId="22" fillId="2" borderId="0" xfId="0" applyFont="1" applyFill="1" applyBorder="1" applyAlignment="1">
      <alignment horizontal="left" vertical="top"/>
    </xf>
    <xf numFmtId="0" fontId="23" fillId="2" borderId="0" xfId="0" applyFont="1" applyFill="1" applyBorder="1" applyAlignment="1">
      <alignment horizontal="left" vertical="top"/>
    </xf>
    <xf numFmtId="0" fontId="24" fillId="2" borderId="0" xfId="0" applyFont="1" applyFill="1" applyBorder="1" applyAlignment="1">
      <alignment horizontal="center" vertical="center"/>
    </xf>
    <xf numFmtId="0" fontId="4" fillId="2" borderId="62"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3" xfId="0" applyFont="1" applyFill="1" applyBorder="1" applyAlignment="1">
      <alignment horizontal="center" vertical="center" wrapText="1"/>
    </xf>
    <xf numFmtId="0" fontId="4" fillId="2" borderId="64" xfId="0" applyFont="1" applyFill="1" applyBorder="1" applyAlignment="1">
      <alignment horizontal="left" vertical="center" wrapText="1"/>
    </xf>
    <xf numFmtId="0" fontId="4" fillId="2" borderId="58" xfId="0" applyFont="1" applyFill="1" applyBorder="1" applyAlignment="1">
      <alignment horizontal="left" vertical="top" wrapText="1"/>
    </xf>
    <xf numFmtId="0" fontId="4" fillId="2" borderId="58" xfId="0" applyFont="1" applyFill="1" applyBorder="1" applyAlignment="1">
      <alignment horizontal="left" vertical="center" wrapText="1"/>
    </xf>
    <xf numFmtId="0" fontId="4" fillId="2" borderId="58" xfId="0" applyFont="1" applyFill="1" applyBorder="1" applyAlignment="1">
      <alignment horizontal="center" vertical="top" wrapText="1"/>
    </xf>
    <xf numFmtId="0" fontId="4" fillId="2" borderId="59" xfId="0" applyFont="1" applyFill="1" applyBorder="1" applyAlignment="1">
      <alignment horizontal="center" vertical="top" wrapText="1"/>
    </xf>
    <xf numFmtId="0" fontId="4" fillId="2" borderId="0" xfId="0" applyFont="1" applyFill="1" applyBorder="1" applyAlignment="1">
      <alignment horizontal="left" vertical="top" wrapText="1"/>
    </xf>
    <xf numFmtId="0" fontId="22" fillId="2" borderId="65" xfId="0" applyFont="1" applyFill="1" applyBorder="1" applyAlignment="1">
      <alignment horizontal="left" vertical="center" wrapText="1"/>
    </xf>
    <xf numFmtId="0" fontId="22" fillId="2" borderId="66"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4" fillId="2" borderId="55" xfId="0" applyFont="1" applyFill="1" applyBorder="1" applyAlignment="1">
      <alignment horizontal="center" vertical="center" wrapText="1"/>
    </xf>
    <xf numFmtId="0" fontId="4" fillId="2" borderId="67" xfId="0" applyFont="1" applyFill="1" applyBorder="1" applyAlignment="1">
      <alignment horizontal="left" vertical="center" wrapText="1"/>
    </xf>
    <xf numFmtId="0" fontId="4" fillId="2" borderId="36" xfId="0" applyFont="1" applyFill="1" applyBorder="1" applyAlignment="1">
      <alignment horizontal="left" vertical="top" wrapText="1"/>
    </xf>
    <xf numFmtId="0" fontId="4" fillId="2" borderId="36" xfId="0" applyFont="1" applyFill="1" applyBorder="1" applyAlignment="1">
      <alignment horizontal="left" vertical="center" wrapText="1"/>
    </xf>
    <xf numFmtId="0" fontId="4" fillId="2" borderId="36" xfId="0" applyFont="1" applyFill="1" applyBorder="1" applyAlignment="1">
      <alignment horizontal="center" vertical="top" wrapText="1"/>
    </xf>
    <xf numFmtId="0" fontId="4" fillId="2" borderId="37" xfId="0" applyFont="1" applyFill="1" applyBorder="1" applyAlignment="1">
      <alignment horizontal="center" vertical="top" wrapText="1"/>
    </xf>
    <xf numFmtId="0" fontId="25" fillId="2" borderId="0" xfId="0" applyFont="1" applyFill="1" applyAlignment="1">
      <alignment horizontal="left" vertical="top"/>
    </xf>
    <xf numFmtId="0" fontId="25" fillId="2" borderId="0" xfId="0" applyFont="1" applyFill="1" applyBorder="1" applyAlignment="1">
      <alignment horizontal="left"/>
    </xf>
    <xf numFmtId="0" fontId="25" fillId="2" borderId="0" xfId="0" applyFont="1" applyFill="1" applyBorder="1" applyAlignment="1">
      <alignment horizontal="left" vertical="top"/>
    </xf>
    <xf numFmtId="0" fontId="26" fillId="2" borderId="0" xfId="0" applyFont="1" applyFill="1" applyBorder="1" applyAlignment="1">
      <alignment horizontal="center" vertical="center"/>
    </xf>
    <xf numFmtId="0" fontId="23" fillId="2" borderId="0" xfId="0" applyFont="1" applyFill="1" applyBorder="1" applyAlignment="1">
      <alignment vertical="center"/>
    </xf>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24" fillId="2" borderId="0" xfId="0" applyFont="1" applyFill="1" applyBorder="1" applyAlignment="1">
      <alignment horizontal="right"/>
    </xf>
    <xf numFmtId="0" fontId="24" fillId="2" borderId="0" xfId="0" applyFont="1" applyFill="1" applyBorder="1" applyAlignment="1">
      <alignment horizontal="right" vertical="top"/>
    </xf>
    <xf numFmtId="0" fontId="23" fillId="2" borderId="0" xfId="0" applyFont="1" applyFill="1" applyBorder="1" applyAlignment="1">
      <alignment horizontal="center" vertical="top"/>
    </xf>
    <xf numFmtId="0" fontId="6" fillId="2" borderId="0" xfId="0" applyFont="1" applyFill="1" applyBorder="1" applyAlignment="1">
      <alignment vertical="top"/>
    </xf>
    <xf numFmtId="0" fontId="25" fillId="2" borderId="1" xfId="0" applyFont="1" applyFill="1" applyBorder="1" applyAlignment="1">
      <alignment horizontal="center" vertical="center"/>
    </xf>
    <xf numFmtId="0" fontId="6" fillId="2" borderId="0" xfId="0" applyFont="1" applyFill="1" applyBorder="1" applyAlignment="1">
      <alignment vertical="top" wrapText="1"/>
    </xf>
    <xf numFmtId="0" fontId="25" fillId="2" borderId="4" xfId="0" applyFont="1" applyFill="1" applyBorder="1" applyAlignment="1">
      <alignment horizontal="left" vertical="center"/>
    </xf>
    <xf numFmtId="0" fontId="25" fillId="2" borderId="10" xfId="0" applyFont="1" applyFill="1" applyBorder="1" applyAlignment="1">
      <alignment horizontal="left" vertical="center"/>
    </xf>
    <xf numFmtId="0" fontId="21" fillId="2" borderId="0" xfId="0" applyFont="1" applyFill="1" applyBorder="1" applyAlignment="1"/>
    <xf numFmtId="0" fontId="25" fillId="2" borderId="22" xfId="0" applyFont="1" applyFill="1" applyBorder="1" applyAlignment="1"/>
    <xf numFmtId="0" fontId="21" fillId="2" borderId="61" xfId="0" applyFont="1" applyFill="1" applyBorder="1" applyAlignment="1">
      <alignment horizontal="left"/>
    </xf>
    <xf numFmtId="0" fontId="25" fillId="2" borderId="22" xfId="0" applyFont="1" applyFill="1" applyBorder="1" applyAlignment="1">
      <alignment horizontal="center"/>
    </xf>
    <xf numFmtId="0" fontId="21" fillId="2" borderId="0" xfId="0" applyFont="1" applyFill="1" applyBorder="1" applyAlignment="1">
      <alignment horizontal="left" vertical="center"/>
    </xf>
    <xf numFmtId="0" fontId="21" fillId="2" borderId="22" xfId="0" applyFont="1" applyFill="1" applyBorder="1" applyAlignment="1">
      <alignment horizontal="left" vertical="center"/>
    </xf>
    <xf numFmtId="0" fontId="21" fillId="2" borderId="61" xfId="0" applyFont="1" applyFill="1" applyBorder="1" applyAlignment="1">
      <alignment horizontal="center" vertical="center"/>
    </xf>
    <xf numFmtId="0" fontId="21" fillId="2" borderId="22" xfId="0" applyFont="1" applyFill="1" applyBorder="1" applyAlignment="1">
      <alignment horizontal="center" vertical="center"/>
    </xf>
    <xf numFmtId="0" fontId="23" fillId="2" borderId="0" xfId="0" applyFont="1" applyFill="1" applyBorder="1" applyAlignment="1">
      <alignment horizontal="right" vertical="center"/>
    </xf>
    <xf numFmtId="0" fontId="25" fillId="2" borderId="7" xfId="0" applyFont="1" applyFill="1" applyBorder="1" applyAlignment="1">
      <alignment horizontal="left" vertical="center"/>
    </xf>
    <xf numFmtId="0" fontId="3" fillId="0" borderId="0" xfId="3"/>
    <xf numFmtId="0" fontId="27" fillId="0" borderId="0" xfId="3" applyFont="1" applyAlignment="1">
      <alignment wrapText="1"/>
    </xf>
    <xf numFmtId="0" fontId="27" fillId="0" borderId="5" xfId="3" applyFont="1" applyBorder="1" applyAlignment="1">
      <alignment vertical="top"/>
    </xf>
    <xf numFmtId="0" fontId="27" fillId="0" borderId="29" xfId="3" applyFont="1" applyBorder="1" applyAlignment="1">
      <alignment vertical="top"/>
    </xf>
    <xf numFmtId="0" fontId="27" fillId="0" borderId="6" xfId="3" applyFont="1" applyBorder="1" applyAlignment="1">
      <alignment vertical="top"/>
    </xf>
    <xf numFmtId="0" fontId="27" fillId="0" borderId="0" xfId="3" applyFont="1"/>
    <xf numFmtId="0" fontId="27" fillId="0" borderId="8" xfId="3" applyFont="1" applyBorder="1" applyAlignment="1">
      <alignment vertical="top" wrapText="1"/>
    </xf>
    <xf numFmtId="0" fontId="27" fillId="0" borderId="24" xfId="3" applyFont="1" applyBorder="1" applyAlignment="1">
      <alignment vertical="top" wrapText="1"/>
    </xf>
    <xf numFmtId="0" fontId="27" fillId="0" borderId="9" xfId="3" applyFont="1" applyBorder="1" applyAlignment="1">
      <alignment vertical="top" wrapText="1"/>
    </xf>
    <xf numFmtId="0" fontId="28" fillId="2" borderId="0" xfId="5" applyFont="1" applyFill="1">
      <alignment vertical="center"/>
    </xf>
    <xf numFmtId="0" fontId="29" fillId="2" borderId="0" xfId="5" applyFont="1" applyFill="1" applyAlignment="1">
      <alignment horizontal="center" vertical="center"/>
    </xf>
    <xf numFmtId="0" fontId="28" fillId="2" borderId="68" xfId="5" applyFont="1" applyFill="1" applyBorder="1" applyAlignment="1">
      <alignment horizontal="center" vertical="center"/>
    </xf>
    <xf numFmtId="0" fontId="28" fillId="2" borderId="69" xfId="5" applyFont="1" applyFill="1" applyBorder="1" applyAlignment="1">
      <alignment horizontal="center" vertical="center"/>
    </xf>
    <xf numFmtId="0" fontId="30" fillId="2" borderId="70" xfId="5" applyFont="1" applyFill="1" applyBorder="1" applyAlignment="1">
      <alignment horizontal="left" vertical="center"/>
    </xf>
    <xf numFmtId="0" fontId="31" fillId="2" borderId="71" xfId="5" applyFont="1" applyFill="1" applyBorder="1" applyAlignment="1">
      <alignment horizontal="left" vertical="center"/>
    </xf>
    <xf numFmtId="0" fontId="28" fillId="2" borderId="0" xfId="5" applyFont="1" applyFill="1" applyBorder="1">
      <alignment vertical="center"/>
    </xf>
    <xf numFmtId="0" fontId="28" fillId="2" borderId="2" xfId="5" applyFont="1" applyFill="1" applyBorder="1" applyAlignment="1">
      <alignment horizontal="center" vertical="center"/>
    </xf>
    <xf numFmtId="0" fontId="28" fillId="2" borderId="3" xfId="5" applyFont="1" applyFill="1" applyBorder="1" applyAlignment="1">
      <alignment horizontal="center" vertical="center"/>
    </xf>
    <xf numFmtId="0" fontId="30" fillId="2" borderId="2" xfId="5" applyFont="1" applyFill="1" applyBorder="1" applyAlignment="1">
      <alignment horizontal="left" vertical="center"/>
    </xf>
    <xf numFmtId="0" fontId="30" fillId="2" borderId="3" xfId="5" applyFont="1" applyFill="1" applyBorder="1" applyAlignment="1">
      <alignment horizontal="left" vertical="center"/>
    </xf>
    <xf numFmtId="0" fontId="28" fillId="2" borderId="0" xfId="5" applyFont="1" applyFill="1" applyBorder="1" applyAlignment="1">
      <alignment vertical="center"/>
    </xf>
    <xf numFmtId="0" fontId="28" fillId="2" borderId="0" xfId="5" applyFont="1" applyFill="1" applyAlignment="1">
      <alignment vertical="center"/>
    </xf>
  </cellXfs>
  <cellStyles count="8">
    <cellStyle name="桁区切り_K_2-3_sankou1_11" xfId="1"/>
    <cellStyle name="標準" xfId="0" builtinId="0"/>
    <cellStyle name="標準 2" xfId="2"/>
    <cellStyle name="標準 2_C_K_2-3_sankou6" xfId="3"/>
    <cellStyle name="標準_C_K_2-3_sankou3" xfId="4"/>
    <cellStyle name="標準_C_K_2-3_sankou7" xfId="5"/>
    <cellStyle name="標準_K_2-3_sankou1_11" xfId="6"/>
    <cellStyle name="ハイパーリンク" xfId="7" builtinId="8"/>
  </cellStyles>
  <dxfs count="4">
    <dxf>
      <numFmt numFmtId="3" formatCode="#,##0"/>
    </dxf>
    <dxf>
      <numFmt numFmtId="3" formatCode="#,##0"/>
    </dxf>
    <dxf>
      <numFmt numFmtId="3" formatCode="#,##0"/>
    </dxf>
    <dxf>
      <numFmt numFmtId="3" formatCode="#,##0"/>
    </dxf>
  </dxfs>
  <tableStyles count="0" defaultTableStyle="TableStyleMedium9" defaultPivotStyle="PivotStyleLight16"/>
  <colors>
    <mruColors>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305435</xdr:rowOff>
        </xdr:from>
        <xdr:to xmlns:xdr="http://schemas.openxmlformats.org/drawingml/2006/spreadsheetDrawing">
          <xdr:col>6</xdr:col>
          <xdr:colOff>237490</xdr:colOff>
          <xdr:row>7</xdr:row>
          <xdr:rowOff>76835</xdr:rowOff>
        </xdr:to>
        <xdr:sp textlink="">
          <xdr:nvSpPr>
            <xdr:cNvPr id="3073" name="チェック 1" hidden="1">
              <a:extLst>
                <a:ext uri="{63B3BB69-23CF-44E3-9099-C40C66FF867C}">
                  <a14:compatExt spid="_x0000_s3073"/>
                </a:ext>
              </a:extLst>
            </xdr:cNvPr>
            <xdr:cNvSpPr>
              <a:spLocks noRot="1" noChangeShapeType="1"/>
            </xdr:cNvSpPr>
          </xdr:nvSpPr>
          <xdr:spPr>
            <a:xfrm>
              <a:off x="3873500" y="1419860"/>
              <a:ext cx="19939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6</xdr:row>
          <xdr:rowOff>229235</xdr:rowOff>
        </xdr:from>
        <xdr:to xmlns:xdr="http://schemas.openxmlformats.org/drawingml/2006/spreadsheetDrawing">
          <xdr:col>6</xdr:col>
          <xdr:colOff>237490</xdr:colOff>
          <xdr:row>8</xdr:row>
          <xdr:rowOff>76835</xdr:rowOff>
        </xdr:to>
        <xdr:sp textlink="">
          <xdr:nvSpPr>
            <xdr:cNvPr id="3074" name="チェック 2" hidden="1">
              <a:extLst>
                <a:ext uri="{63B3BB69-23CF-44E3-9099-C40C66FF867C}">
                  <a14:compatExt spid="_x0000_s3074"/>
                </a:ext>
              </a:extLst>
            </xdr:cNvPr>
            <xdr:cNvSpPr>
              <a:spLocks noRot="1" noChangeShapeType="1"/>
            </xdr:cNvSpPr>
          </xdr:nvSpPr>
          <xdr:spPr>
            <a:xfrm>
              <a:off x="3873500" y="1696085"/>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8</xdr:row>
          <xdr:rowOff>0</xdr:rowOff>
        </xdr:from>
        <xdr:to xmlns:xdr="http://schemas.openxmlformats.org/drawingml/2006/spreadsheetDrawing">
          <xdr:col>6</xdr:col>
          <xdr:colOff>237490</xdr:colOff>
          <xdr:row>9</xdr:row>
          <xdr:rowOff>113665</xdr:rowOff>
        </xdr:to>
        <xdr:sp textlink="">
          <xdr:nvSpPr>
            <xdr:cNvPr id="3075" name="チェック 3" hidden="1">
              <a:extLst>
                <a:ext uri="{63B3BB69-23CF-44E3-9099-C40C66FF867C}">
                  <a14:compatExt spid="_x0000_s3075"/>
                </a:ext>
              </a:extLst>
            </xdr:cNvPr>
            <xdr:cNvSpPr>
              <a:spLocks noRot="1" noChangeShapeType="1"/>
            </xdr:cNvSpPr>
          </xdr:nvSpPr>
          <xdr:spPr>
            <a:xfrm>
              <a:off x="3873500" y="198120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8</xdr:row>
          <xdr:rowOff>229235</xdr:rowOff>
        </xdr:from>
        <xdr:to xmlns:xdr="http://schemas.openxmlformats.org/drawingml/2006/spreadsheetDrawing">
          <xdr:col>6</xdr:col>
          <xdr:colOff>237490</xdr:colOff>
          <xdr:row>10</xdr:row>
          <xdr:rowOff>76835</xdr:rowOff>
        </xdr:to>
        <xdr:sp textlink="">
          <xdr:nvSpPr>
            <xdr:cNvPr id="3076" name="チェック 4" hidden="1">
              <a:extLst>
                <a:ext uri="{63B3BB69-23CF-44E3-9099-C40C66FF867C}">
                  <a14:compatExt spid="_x0000_s3076"/>
                </a:ext>
              </a:extLst>
            </xdr:cNvPr>
            <xdr:cNvSpPr>
              <a:spLocks noRot="1" noChangeShapeType="1"/>
            </xdr:cNvSpPr>
          </xdr:nvSpPr>
          <xdr:spPr>
            <a:xfrm>
              <a:off x="3873500" y="2210435"/>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12</xdr:row>
          <xdr:rowOff>0</xdr:rowOff>
        </xdr:from>
        <xdr:to xmlns:xdr="http://schemas.openxmlformats.org/drawingml/2006/spreadsheetDrawing">
          <xdr:col>6</xdr:col>
          <xdr:colOff>237490</xdr:colOff>
          <xdr:row>13</xdr:row>
          <xdr:rowOff>113665</xdr:rowOff>
        </xdr:to>
        <xdr:sp textlink="">
          <xdr:nvSpPr>
            <xdr:cNvPr id="3077" name="チェック 5" hidden="1">
              <a:extLst>
                <a:ext uri="{63B3BB69-23CF-44E3-9099-C40C66FF867C}">
                  <a14:compatExt spid="_x0000_s3077"/>
                </a:ext>
              </a:extLst>
            </xdr:cNvPr>
            <xdr:cNvSpPr>
              <a:spLocks noRot="1" noChangeShapeType="1"/>
            </xdr:cNvSpPr>
          </xdr:nvSpPr>
          <xdr:spPr>
            <a:xfrm>
              <a:off x="3873500" y="300990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12</xdr:row>
          <xdr:rowOff>229235</xdr:rowOff>
        </xdr:from>
        <xdr:to xmlns:xdr="http://schemas.openxmlformats.org/drawingml/2006/spreadsheetDrawing">
          <xdr:col>6</xdr:col>
          <xdr:colOff>237490</xdr:colOff>
          <xdr:row>14</xdr:row>
          <xdr:rowOff>76835</xdr:rowOff>
        </xdr:to>
        <xdr:sp textlink="">
          <xdr:nvSpPr>
            <xdr:cNvPr id="3078" name="チェック 6" hidden="1">
              <a:extLst>
                <a:ext uri="{63B3BB69-23CF-44E3-9099-C40C66FF867C}">
                  <a14:compatExt spid="_x0000_s3078"/>
                </a:ext>
              </a:extLst>
            </xdr:cNvPr>
            <xdr:cNvSpPr>
              <a:spLocks noRot="1" noChangeShapeType="1"/>
            </xdr:cNvSpPr>
          </xdr:nvSpPr>
          <xdr:spPr>
            <a:xfrm>
              <a:off x="3873500" y="3239135"/>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237490</xdr:colOff>
          <xdr:row>15</xdr:row>
          <xdr:rowOff>113665</xdr:rowOff>
        </xdr:to>
        <xdr:sp textlink="">
          <xdr:nvSpPr>
            <xdr:cNvPr id="3081" name="チェック 9" hidden="1">
              <a:extLst>
                <a:ext uri="{63B3BB69-23CF-44E3-9099-C40C66FF867C}">
                  <a14:compatExt spid="_x0000_s3081"/>
                </a:ext>
              </a:extLst>
            </xdr:cNvPr>
            <xdr:cNvSpPr>
              <a:spLocks noRot="1" noChangeShapeType="1"/>
            </xdr:cNvSpPr>
          </xdr:nvSpPr>
          <xdr:spPr>
            <a:xfrm>
              <a:off x="3873500" y="352425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229235</xdr:rowOff>
        </xdr:from>
        <xdr:to xmlns:xdr="http://schemas.openxmlformats.org/drawingml/2006/spreadsheetDrawing">
          <xdr:col>6</xdr:col>
          <xdr:colOff>237490</xdr:colOff>
          <xdr:row>16</xdr:row>
          <xdr:rowOff>76835</xdr:rowOff>
        </xdr:to>
        <xdr:sp textlink="">
          <xdr:nvSpPr>
            <xdr:cNvPr id="3082" name="チェック 10" hidden="1">
              <a:extLst>
                <a:ext uri="{63B3BB69-23CF-44E3-9099-C40C66FF867C}">
                  <a14:compatExt spid="_x0000_s3082"/>
                </a:ext>
              </a:extLst>
            </xdr:cNvPr>
            <xdr:cNvSpPr>
              <a:spLocks noRot="1" noChangeShapeType="1"/>
            </xdr:cNvSpPr>
          </xdr:nvSpPr>
          <xdr:spPr>
            <a:xfrm>
              <a:off x="3873500" y="3753485"/>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15</xdr:row>
          <xdr:rowOff>229235</xdr:rowOff>
        </xdr:from>
        <xdr:to xmlns:xdr="http://schemas.openxmlformats.org/drawingml/2006/spreadsheetDrawing">
          <xdr:col>6</xdr:col>
          <xdr:colOff>237490</xdr:colOff>
          <xdr:row>17</xdr:row>
          <xdr:rowOff>76835</xdr:rowOff>
        </xdr:to>
        <xdr:sp textlink="">
          <xdr:nvSpPr>
            <xdr:cNvPr id="3083" name="チェック 11" hidden="1">
              <a:extLst>
                <a:ext uri="{63B3BB69-23CF-44E3-9099-C40C66FF867C}">
                  <a14:compatExt spid="_x0000_s3083"/>
                </a:ext>
              </a:extLst>
            </xdr:cNvPr>
            <xdr:cNvSpPr>
              <a:spLocks noRot="1" noChangeShapeType="1"/>
            </xdr:cNvSpPr>
          </xdr:nvSpPr>
          <xdr:spPr>
            <a:xfrm>
              <a:off x="3873500" y="4010660"/>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38100</xdr:rowOff>
        </xdr:from>
        <xdr:to xmlns:xdr="http://schemas.openxmlformats.org/drawingml/2006/spreadsheetDrawing">
          <xdr:col>7</xdr:col>
          <xdr:colOff>0</xdr:colOff>
          <xdr:row>18</xdr:row>
          <xdr:rowOff>38100</xdr:rowOff>
        </xdr:to>
        <xdr:sp textlink="">
          <xdr:nvSpPr>
            <xdr:cNvPr id="3084" name="チェック 12" hidden="1">
              <a:extLst>
                <a:ext uri="{63B3BB69-23CF-44E3-9099-C40C66FF867C}">
                  <a14:compatExt spid="_x0000_s3084"/>
                </a:ext>
              </a:extLst>
            </xdr:cNvPr>
            <xdr:cNvSpPr>
              <a:spLocks noRot="1" noChangeShapeType="1"/>
            </xdr:cNvSpPr>
          </xdr:nvSpPr>
          <xdr:spPr>
            <a:xfrm>
              <a:off x="3873500" y="4333875"/>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76835</xdr:rowOff>
        </xdr:from>
        <xdr:to xmlns:xdr="http://schemas.openxmlformats.org/drawingml/2006/spreadsheetDrawing">
          <xdr:col>5</xdr:col>
          <xdr:colOff>38100</xdr:colOff>
          <xdr:row>17</xdr:row>
          <xdr:rowOff>190500</xdr:rowOff>
        </xdr:to>
        <xdr:sp textlink="">
          <xdr:nvSpPr>
            <xdr:cNvPr id="3085" name="チェック 13" hidden="1">
              <a:extLst>
                <a:ext uri="{63B3BB69-23CF-44E3-9099-C40C66FF867C}">
                  <a14:compatExt spid="_x0000_s3085"/>
                </a:ext>
              </a:extLst>
            </xdr:cNvPr>
            <xdr:cNvSpPr>
              <a:spLocks noRot="1" noChangeShapeType="1"/>
            </xdr:cNvSpPr>
          </xdr:nvSpPr>
          <xdr:spPr>
            <a:xfrm>
              <a:off x="2903220" y="41154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76835</xdr:rowOff>
        </xdr:from>
        <xdr:to xmlns:xdr="http://schemas.openxmlformats.org/drawingml/2006/spreadsheetDrawing">
          <xdr:col>5</xdr:col>
          <xdr:colOff>38100</xdr:colOff>
          <xdr:row>15</xdr:row>
          <xdr:rowOff>190500</xdr:rowOff>
        </xdr:to>
        <xdr:sp textlink="">
          <xdr:nvSpPr>
            <xdr:cNvPr id="3086" name="チェック 14" hidden="1">
              <a:extLst>
                <a:ext uri="{63B3BB69-23CF-44E3-9099-C40C66FF867C}">
                  <a14:compatExt spid="_x0000_s3086"/>
                </a:ext>
              </a:extLst>
            </xdr:cNvPr>
            <xdr:cNvSpPr>
              <a:spLocks noRot="1" noChangeShapeType="1"/>
            </xdr:cNvSpPr>
          </xdr:nvSpPr>
          <xdr:spPr>
            <a:xfrm>
              <a:off x="2903220" y="36010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76835</xdr:rowOff>
        </xdr:from>
        <xdr:to xmlns:xdr="http://schemas.openxmlformats.org/drawingml/2006/spreadsheetDrawing">
          <xdr:col>5</xdr:col>
          <xdr:colOff>38100</xdr:colOff>
          <xdr:row>13</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2903220" y="30867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76835</xdr:rowOff>
        </xdr:from>
        <xdr:to xmlns:xdr="http://schemas.openxmlformats.org/drawingml/2006/spreadsheetDrawing">
          <xdr:col>5</xdr:col>
          <xdr:colOff>38100</xdr:colOff>
          <xdr:row>9</xdr:row>
          <xdr:rowOff>190500</xdr:rowOff>
        </xdr:to>
        <xdr:sp textlink="">
          <xdr:nvSpPr>
            <xdr:cNvPr id="3089" name="チェック 17" hidden="1">
              <a:extLst>
                <a:ext uri="{63B3BB69-23CF-44E3-9099-C40C66FF867C}">
                  <a14:compatExt spid="_x0000_s3089"/>
                </a:ext>
              </a:extLst>
            </xdr:cNvPr>
            <xdr:cNvSpPr>
              <a:spLocks noRot="1" noChangeShapeType="1"/>
            </xdr:cNvSpPr>
          </xdr:nvSpPr>
          <xdr:spPr>
            <a:xfrm>
              <a:off x="2903220" y="20580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76835</xdr:rowOff>
        </xdr:from>
        <xdr:to xmlns:xdr="http://schemas.openxmlformats.org/drawingml/2006/spreadsheetDrawing">
          <xdr:col>5</xdr:col>
          <xdr:colOff>38100</xdr:colOff>
          <xdr:row>7</xdr:row>
          <xdr:rowOff>190500</xdr:rowOff>
        </xdr:to>
        <xdr:sp textlink="">
          <xdr:nvSpPr>
            <xdr:cNvPr id="3090" name="チェック 18" hidden="1">
              <a:extLst>
                <a:ext uri="{63B3BB69-23CF-44E3-9099-C40C66FF867C}">
                  <a14:compatExt spid="_x0000_s3090"/>
                </a:ext>
              </a:extLst>
            </xdr:cNvPr>
            <xdr:cNvSpPr>
              <a:spLocks noRot="1" noChangeShapeType="1"/>
            </xdr:cNvSpPr>
          </xdr:nvSpPr>
          <xdr:spPr>
            <a:xfrm>
              <a:off x="2903220" y="15436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20</xdr:row>
          <xdr:rowOff>76835</xdr:rowOff>
        </xdr:from>
        <xdr:to xmlns:xdr="http://schemas.openxmlformats.org/drawingml/2006/spreadsheetDrawing">
          <xdr:col>5</xdr:col>
          <xdr:colOff>38100</xdr:colOff>
          <xdr:row>21</xdr:row>
          <xdr:rowOff>190500</xdr:rowOff>
        </xdr:to>
        <xdr:sp textlink="">
          <xdr:nvSpPr>
            <xdr:cNvPr id="3091" name="チェック 19" hidden="1">
              <a:extLst>
                <a:ext uri="{63B3BB69-23CF-44E3-9099-C40C66FF867C}">
                  <a14:compatExt spid="_x0000_s3091"/>
                </a:ext>
              </a:extLst>
            </xdr:cNvPr>
            <xdr:cNvSpPr>
              <a:spLocks noRot="1" noChangeShapeType="1"/>
            </xdr:cNvSpPr>
          </xdr:nvSpPr>
          <xdr:spPr>
            <a:xfrm>
              <a:off x="2903220" y="51441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229235</xdr:rowOff>
        </xdr:from>
        <xdr:to xmlns:xdr="http://schemas.openxmlformats.org/drawingml/2006/spreadsheetDrawing">
          <xdr:col>6</xdr:col>
          <xdr:colOff>237490</xdr:colOff>
          <xdr:row>19</xdr:row>
          <xdr:rowOff>76835</xdr:rowOff>
        </xdr:to>
        <xdr:sp textlink="">
          <xdr:nvSpPr>
            <xdr:cNvPr id="3092" name="チェック 20" hidden="1">
              <a:extLst>
                <a:ext uri="{63B3BB69-23CF-44E3-9099-C40C66FF867C}">
                  <a14:compatExt spid="_x0000_s3092"/>
                </a:ext>
              </a:extLst>
            </xdr:cNvPr>
            <xdr:cNvSpPr>
              <a:spLocks noRot="1" noChangeShapeType="1"/>
            </xdr:cNvSpPr>
          </xdr:nvSpPr>
          <xdr:spPr>
            <a:xfrm>
              <a:off x="3873500" y="4525010"/>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38100</xdr:rowOff>
        </xdr:from>
        <xdr:to xmlns:xdr="http://schemas.openxmlformats.org/drawingml/2006/spreadsheetDrawing">
          <xdr:col>7</xdr:col>
          <xdr:colOff>0</xdr:colOff>
          <xdr:row>20</xdr:row>
          <xdr:rowOff>38100</xdr:rowOff>
        </xdr:to>
        <xdr:sp textlink="">
          <xdr:nvSpPr>
            <xdr:cNvPr id="3093" name="チェック 21" hidden="1">
              <a:extLst>
                <a:ext uri="{63B3BB69-23CF-44E3-9099-C40C66FF867C}">
                  <a14:compatExt spid="_x0000_s3093"/>
                </a:ext>
              </a:extLst>
            </xdr:cNvPr>
            <xdr:cNvSpPr>
              <a:spLocks noRot="1" noChangeShapeType="1"/>
            </xdr:cNvSpPr>
          </xdr:nvSpPr>
          <xdr:spPr>
            <a:xfrm>
              <a:off x="3873500" y="4848225"/>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76835</xdr:rowOff>
        </xdr:from>
        <xdr:to xmlns:xdr="http://schemas.openxmlformats.org/drawingml/2006/spreadsheetDrawing">
          <xdr:col>5</xdr:col>
          <xdr:colOff>38100</xdr:colOff>
          <xdr:row>19</xdr:row>
          <xdr:rowOff>190500</xdr:rowOff>
        </xdr:to>
        <xdr:sp textlink="">
          <xdr:nvSpPr>
            <xdr:cNvPr id="3094" name="チェック 22" hidden="1">
              <a:extLst>
                <a:ext uri="{63B3BB69-23CF-44E3-9099-C40C66FF867C}">
                  <a14:compatExt spid="_x0000_s3094"/>
                </a:ext>
              </a:extLst>
            </xdr:cNvPr>
            <xdr:cNvSpPr>
              <a:spLocks noRot="1" noChangeShapeType="1"/>
            </xdr:cNvSpPr>
          </xdr:nvSpPr>
          <xdr:spPr>
            <a:xfrm>
              <a:off x="2903220" y="46297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22</xdr:row>
          <xdr:rowOff>76835</xdr:rowOff>
        </xdr:from>
        <xdr:to xmlns:xdr="http://schemas.openxmlformats.org/drawingml/2006/spreadsheetDrawing">
          <xdr:col>5</xdr:col>
          <xdr:colOff>38100</xdr:colOff>
          <xdr:row>23</xdr:row>
          <xdr:rowOff>190500</xdr:rowOff>
        </xdr:to>
        <xdr:sp textlink="">
          <xdr:nvSpPr>
            <xdr:cNvPr id="3095" name="チェック 23" hidden="1">
              <a:extLst>
                <a:ext uri="{63B3BB69-23CF-44E3-9099-C40C66FF867C}">
                  <a14:compatExt spid="_x0000_s3095"/>
                </a:ext>
              </a:extLst>
            </xdr:cNvPr>
            <xdr:cNvSpPr>
              <a:spLocks noRot="1" noChangeShapeType="1"/>
            </xdr:cNvSpPr>
          </xdr:nvSpPr>
          <xdr:spPr>
            <a:xfrm>
              <a:off x="2903220" y="56584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22</xdr:row>
          <xdr:rowOff>123825</xdr:rowOff>
        </xdr:from>
        <xdr:to xmlns:xdr="http://schemas.openxmlformats.org/drawingml/2006/spreadsheetDrawing">
          <xdr:col>7</xdr:col>
          <xdr:colOff>0</xdr:colOff>
          <xdr:row>23</xdr:row>
          <xdr:rowOff>123825</xdr:rowOff>
        </xdr:to>
        <xdr:sp textlink="">
          <xdr:nvSpPr>
            <xdr:cNvPr id="3096" name="チェック 24" hidden="1">
              <a:extLst>
                <a:ext uri="{63B3BB69-23CF-44E3-9099-C40C66FF867C}">
                  <a14:compatExt spid="_x0000_s3096"/>
                </a:ext>
              </a:extLst>
            </xdr:cNvPr>
            <xdr:cNvSpPr>
              <a:spLocks noRot="1" noChangeShapeType="1"/>
            </xdr:cNvSpPr>
          </xdr:nvSpPr>
          <xdr:spPr>
            <a:xfrm>
              <a:off x="3873500" y="5705475"/>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237490</xdr:colOff>
          <xdr:row>15</xdr:row>
          <xdr:rowOff>113665</xdr:rowOff>
        </xdr:to>
        <xdr:sp textlink="">
          <xdr:nvSpPr>
            <xdr:cNvPr id="3097" name="チェック 25" hidden="1">
              <a:extLst>
                <a:ext uri="{63B3BB69-23CF-44E3-9099-C40C66FF867C}">
                  <a14:compatExt spid="_x0000_s3097"/>
                </a:ext>
              </a:extLst>
            </xdr:cNvPr>
            <xdr:cNvSpPr>
              <a:spLocks noRot="1" noChangeShapeType="1"/>
            </xdr:cNvSpPr>
          </xdr:nvSpPr>
          <xdr:spPr>
            <a:xfrm>
              <a:off x="3873500" y="352425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237490</xdr:colOff>
          <xdr:row>15</xdr:row>
          <xdr:rowOff>113665</xdr:rowOff>
        </xdr:to>
        <xdr:sp textlink="">
          <xdr:nvSpPr>
            <xdr:cNvPr id="3098" name="チェック 26" hidden="1">
              <a:extLst>
                <a:ext uri="{63B3BB69-23CF-44E3-9099-C40C66FF867C}">
                  <a14:compatExt spid="_x0000_s3098"/>
                </a:ext>
              </a:extLst>
            </xdr:cNvPr>
            <xdr:cNvSpPr>
              <a:spLocks noRot="1" noChangeShapeType="1"/>
            </xdr:cNvSpPr>
          </xdr:nvSpPr>
          <xdr:spPr>
            <a:xfrm>
              <a:off x="3873500" y="352425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20</xdr:row>
          <xdr:rowOff>123825</xdr:rowOff>
        </xdr:from>
        <xdr:to xmlns:xdr="http://schemas.openxmlformats.org/drawingml/2006/spreadsheetDrawing">
          <xdr:col>7</xdr:col>
          <xdr:colOff>0</xdr:colOff>
          <xdr:row>21</xdr:row>
          <xdr:rowOff>123825</xdr:rowOff>
        </xdr:to>
        <xdr:sp textlink="">
          <xdr:nvSpPr>
            <xdr:cNvPr id="3099" name="チェック 27" hidden="1">
              <a:extLst>
                <a:ext uri="{63B3BB69-23CF-44E3-9099-C40C66FF867C}">
                  <a14:compatExt spid="_x0000_s3099"/>
                </a:ext>
              </a:extLst>
            </xdr:cNvPr>
            <xdr:cNvSpPr>
              <a:spLocks noRot="1" noChangeShapeType="1"/>
            </xdr:cNvSpPr>
          </xdr:nvSpPr>
          <xdr:spPr>
            <a:xfrm>
              <a:off x="3873500" y="5191125"/>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38100</xdr:rowOff>
        </xdr:from>
        <xdr:to xmlns:xdr="http://schemas.openxmlformats.org/drawingml/2006/spreadsheetDrawing">
          <xdr:col>7</xdr:col>
          <xdr:colOff>0</xdr:colOff>
          <xdr:row>20</xdr:row>
          <xdr:rowOff>38100</xdr:rowOff>
        </xdr:to>
        <xdr:sp textlink="">
          <xdr:nvSpPr>
            <xdr:cNvPr id="3100" name="チェック 28" hidden="1">
              <a:extLst>
                <a:ext uri="{63B3BB69-23CF-44E3-9099-C40C66FF867C}">
                  <a14:compatExt spid="_x0000_s3100"/>
                </a:ext>
              </a:extLst>
            </xdr:cNvPr>
            <xdr:cNvSpPr>
              <a:spLocks noRot="1" noChangeShapeType="1"/>
            </xdr:cNvSpPr>
          </xdr:nvSpPr>
          <xdr:spPr>
            <a:xfrm>
              <a:off x="3873500" y="4848225"/>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10</xdr:row>
          <xdr:rowOff>0</xdr:rowOff>
        </xdr:from>
        <xdr:to xmlns:xdr="http://schemas.openxmlformats.org/drawingml/2006/spreadsheetDrawing">
          <xdr:col>6</xdr:col>
          <xdr:colOff>237490</xdr:colOff>
          <xdr:row>11</xdr:row>
          <xdr:rowOff>113665</xdr:rowOff>
        </xdr:to>
        <xdr:sp textlink="">
          <xdr:nvSpPr>
            <xdr:cNvPr id="3101" name="チェック 29" hidden="1">
              <a:extLst>
                <a:ext uri="{63B3BB69-23CF-44E3-9099-C40C66FF867C}">
                  <a14:compatExt spid="_x0000_s3101"/>
                </a:ext>
              </a:extLst>
            </xdr:cNvPr>
            <xdr:cNvSpPr>
              <a:spLocks noRot="1" noChangeShapeType="1"/>
            </xdr:cNvSpPr>
          </xdr:nvSpPr>
          <xdr:spPr>
            <a:xfrm>
              <a:off x="3873500" y="2495550"/>
              <a:ext cx="1993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10</xdr:row>
          <xdr:rowOff>229235</xdr:rowOff>
        </xdr:from>
        <xdr:to xmlns:xdr="http://schemas.openxmlformats.org/drawingml/2006/spreadsheetDrawing">
          <xdr:col>6</xdr:col>
          <xdr:colOff>237490</xdr:colOff>
          <xdr:row>12</xdr:row>
          <xdr:rowOff>76835</xdr:rowOff>
        </xdr:to>
        <xdr:sp textlink="">
          <xdr:nvSpPr>
            <xdr:cNvPr id="3102" name="チェック 30" hidden="1">
              <a:extLst>
                <a:ext uri="{63B3BB69-23CF-44E3-9099-C40C66FF867C}">
                  <a14:compatExt spid="_x0000_s3102"/>
                </a:ext>
              </a:extLst>
            </xdr:cNvPr>
            <xdr:cNvSpPr>
              <a:spLocks noRot="1" noChangeShapeType="1"/>
            </xdr:cNvSpPr>
          </xdr:nvSpPr>
          <xdr:spPr>
            <a:xfrm>
              <a:off x="3873500" y="2724785"/>
              <a:ext cx="19939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76835</xdr:rowOff>
        </xdr:from>
        <xdr:to xmlns:xdr="http://schemas.openxmlformats.org/drawingml/2006/spreadsheetDrawing">
          <xdr:col>5</xdr:col>
          <xdr:colOff>38100</xdr:colOff>
          <xdr:row>11</xdr:row>
          <xdr:rowOff>190500</xdr:rowOff>
        </xdr:to>
        <xdr:sp textlink="">
          <xdr:nvSpPr>
            <xdr:cNvPr id="3103" name="チェック 31" hidden="1">
              <a:extLst>
                <a:ext uri="{63B3BB69-23CF-44E3-9099-C40C66FF867C}">
                  <a14:compatExt spid="_x0000_s3103"/>
                </a:ext>
              </a:extLst>
            </xdr:cNvPr>
            <xdr:cNvSpPr>
              <a:spLocks noRot="1" noChangeShapeType="1"/>
            </xdr:cNvSpPr>
          </xdr:nvSpPr>
          <xdr:spPr>
            <a:xfrm>
              <a:off x="2903220" y="2572385"/>
              <a:ext cx="237490" cy="37084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20581;&#24247;&#31119;&#31049;&#37096;\&#20171;&#35703;&#20445;&#38522;&#35506;\2.&#32102;&#20184;&#20418;\R05\&#9670;&#20107;&#26989;&#25152;&#25351;&#23450;&#12539;&#21152;&#31639;\&#27096;&#24335;&#31561;&#65288;R3.4.1&#65289;\R3.4.1&#27096;&#24335;&#65288;&#30906;&#23450;&#29256;&#65289;\2-3&#25351;&#23450;&#22320;&#22495;&#23494;&#30528;&#22411;&#12469;&#12540;&#12499;&#12473;&#20107;&#26989;&#25152;&#31561;%20&#28155;&#20184;&#26360;&#39006;&#19968;&#35239;&#21450;&#12403;&#21442;&#32771;&#27096;&#24335;\K_2-3_sankou1_1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I39"/>
  <sheetViews>
    <sheetView zoomScale="90" zoomScaleNormal="90" workbookViewId="0">
      <selection activeCell="O11" sqref="O11"/>
    </sheetView>
  </sheetViews>
  <sheetFormatPr defaultColWidth="9.1640625" defaultRowHeight="14.25"/>
  <cols>
    <col min="1" max="1" width="1.83203125" style="1" customWidth="1"/>
    <col min="2" max="2" width="6" style="1" customWidth="1"/>
    <col min="3" max="3" width="29.1640625" style="2" customWidth="1"/>
    <col min="4" max="4" width="13.1640625" style="2" customWidth="1"/>
    <col min="5" max="5" width="4.1640625" style="1" customWidth="1"/>
    <col min="6" max="6" width="12.83203125" style="1" customWidth="1"/>
    <col min="7" max="7" width="4.1640625" style="1" customWidth="1"/>
    <col min="8" max="8" width="12.83203125" style="1" customWidth="1"/>
    <col min="9" max="9" width="18.83203125" style="1" customWidth="1"/>
    <col min="10" max="10" width="1.83203125" style="1" customWidth="1"/>
    <col min="11" max="16384" width="9.1640625" style="1"/>
  </cols>
  <sheetData>
    <row r="1" spans="2:9" ht="22.5" customHeight="1">
      <c r="B1" s="3" t="s">
        <v>19</v>
      </c>
    </row>
    <row r="2" spans="2:9" ht="22.5" customHeight="1">
      <c r="B2" s="4" t="s">
        <v>81</v>
      </c>
      <c r="C2" s="4"/>
      <c r="D2" s="4"/>
      <c r="E2" s="4"/>
      <c r="F2" s="4"/>
      <c r="G2" s="4"/>
      <c r="H2" s="4"/>
      <c r="I2" s="4"/>
    </row>
    <row r="4" spans="2:9">
      <c r="B4" s="1" t="s">
        <v>28</v>
      </c>
    </row>
    <row r="6" spans="2:9" ht="27.75" customHeight="1">
      <c r="B6" s="5"/>
      <c r="C6" s="10" t="s">
        <v>13</v>
      </c>
      <c r="D6" s="10" t="s">
        <v>20</v>
      </c>
      <c r="E6" s="19" t="s">
        <v>30</v>
      </c>
      <c r="F6" s="23"/>
      <c r="G6" s="19" t="s">
        <v>33</v>
      </c>
      <c r="H6" s="23"/>
      <c r="I6" s="10" t="s">
        <v>17</v>
      </c>
    </row>
    <row r="7" spans="2:9" ht="20.25" customHeight="1">
      <c r="B7" s="6">
        <v>1</v>
      </c>
      <c r="C7" s="11" t="s">
        <v>21</v>
      </c>
      <c r="D7" s="6"/>
      <c r="E7" s="20"/>
      <c r="F7" s="24" t="s">
        <v>31</v>
      </c>
      <c r="G7" s="20"/>
      <c r="H7" s="30" t="s">
        <v>31</v>
      </c>
      <c r="I7" s="34"/>
    </row>
    <row r="8" spans="2:9" ht="20.25" customHeight="1">
      <c r="B8" s="7"/>
      <c r="C8" s="12"/>
      <c r="D8" s="7"/>
      <c r="E8" s="21"/>
      <c r="F8" s="25"/>
      <c r="G8" s="21"/>
      <c r="H8" s="31" t="s">
        <v>52</v>
      </c>
      <c r="I8" s="34"/>
    </row>
    <row r="9" spans="2:9" ht="20.25" customHeight="1">
      <c r="B9" s="6">
        <v>2</v>
      </c>
      <c r="C9" s="11" t="s">
        <v>23</v>
      </c>
      <c r="D9" s="6" t="s">
        <v>32</v>
      </c>
      <c r="E9" s="20"/>
      <c r="F9" s="24" t="s">
        <v>31</v>
      </c>
      <c r="G9" s="20"/>
      <c r="H9" s="30" t="s">
        <v>31</v>
      </c>
      <c r="I9" s="34"/>
    </row>
    <row r="10" spans="2:9" ht="20.25" customHeight="1">
      <c r="B10" s="7"/>
      <c r="C10" s="12"/>
      <c r="D10" s="7"/>
      <c r="E10" s="21"/>
      <c r="F10" s="25"/>
      <c r="G10" s="21"/>
      <c r="H10" s="31" t="s">
        <v>52</v>
      </c>
      <c r="I10" s="34"/>
    </row>
    <row r="11" spans="2:9" ht="20.25" customHeight="1">
      <c r="B11" s="6">
        <v>3</v>
      </c>
      <c r="C11" s="11" t="s">
        <v>26</v>
      </c>
      <c r="D11" s="6"/>
      <c r="E11" s="20"/>
      <c r="F11" s="24" t="s">
        <v>31</v>
      </c>
      <c r="G11" s="20"/>
      <c r="H11" s="30" t="s">
        <v>31</v>
      </c>
      <c r="I11" s="34"/>
    </row>
    <row r="12" spans="2:9" ht="20.25" customHeight="1">
      <c r="B12" s="7"/>
      <c r="C12" s="12"/>
      <c r="D12" s="7"/>
      <c r="E12" s="21"/>
      <c r="F12" s="25"/>
      <c r="G12" s="21"/>
      <c r="H12" s="31" t="s">
        <v>52</v>
      </c>
      <c r="I12" s="34"/>
    </row>
    <row r="13" spans="2:9" ht="20.25" customHeight="1">
      <c r="B13" s="6">
        <v>4</v>
      </c>
      <c r="C13" s="11" t="s">
        <v>3</v>
      </c>
      <c r="D13" s="6" t="s">
        <v>35</v>
      </c>
      <c r="E13" s="20"/>
      <c r="F13" s="24" t="s">
        <v>31</v>
      </c>
      <c r="G13" s="20"/>
      <c r="H13" s="30" t="s">
        <v>31</v>
      </c>
      <c r="I13" s="34"/>
    </row>
    <row r="14" spans="2:9" ht="20.25" customHeight="1">
      <c r="B14" s="7"/>
      <c r="C14" s="12"/>
      <c r="D14" s="7"/>
      <c r="E14" s="21"/>
      <c r="F14" s="25"/>
      <c r="G14" s="21"/>
      <c r="H14" s="31" t="s">
        <v>52</v>
      </c>
      <c r="I14" s="34"/>
    </row>
    <row r="15" spans="2:9" ht="20.25" customHeight="1">
      <c r="B15" s="6">
        <v>5</v>
      </c>
      <c r="C15" s="11" t="s">
        <v>16</v>
      </c>
      <c r="D15" s="6"/>
      <c r="E15" s="20"/>
      <c r="F15" s="24" t="s">
        <v>31</v>
      </c>
      <c r="G15" s="20"/>
      <c r="H15" s="30" t="s">
        <v>31</v>
      </c>
      <c r="I15" s="34"/>
    </row>
    <row r="16" spans="2:9" ht="20.25" customHeight="1">
      <c r="B16" s="7"/>
      <c r="C16" s="12"/>
      <c r="D16" s="7"/>
      <c r="E16" s="21"/>
      <c r="F16" s="25"/>
      <c r="G16" s="21"/>
      <c r="H16" s="31" t="s">
        <v>52</v>
      </c>
      <c r="I16" s="34"/>
    </row>
    <row r="17" spans="2:9" ht="20.25" customHeight="1">
      <c r="B17" s="6">
        <v>6</v>
      </c>
      <c r="C17" s="11" t="s">
        <v>25</v>
      </c>
      <c r="D17" s="6" t="s">
        <v>46</v>
      </c>
      <c r="E17" s="20"/>
      <c r="F17" s="24" t="s">
        <v>31</v>
      </c>
      <c r="G17" s="20"/>
      <c r="H17" s="30" t="s">
        <v>31</v>
      </c>
      <c r="I17" s="34"/>
    </row>
    <row r="18" spans="2:9" ht="20.25" customHeight="1">
      <c r="B18" s="7"/>
      <c r="C18" s="12"/>
      <c r="D18" s="7"/>
      <c r="E18" s="21"/>
      <c r="F18" s="25"/>
      <c r="G18" s="21"/>
      <c r="H18" s="31" t="s">
        <v>52</v>
      </c>
      <c r="I18" s="34"/>
    </row>
    <row r="19" spans="2:9" ht="20.25" customHeight="1">
      <c r="B19" s="6">
        <v>7</v>
      </c>
      <c r="C19" s="11" t="s">
        <v>10</v>
      </c>
      <c r="D19" s="15"/>
      <c r="E19" s="20"/>
      <c r="F19" s="24" t="s">
        <v>31</v>
      </c>
      <c r="G19" s="20"/>
      <c r="H19" s="30" t="s">
        <v>31</v>
      </c>
      <c r="I19" s="34"/>
    </row>
    <row r="20" spans="2:9" ht="20.25" customHeight="1">
      <c r="B20" s="7"/>
      <c r="C20" s="12"/>
      <c r="D20" s="16"/>
      <c r="E20" s="21"/>
      <c r="F20" s="25"/>
      <c r="G20" s="21"/>
      <c r="H20" s="31" t="s">
        <v>52</v>
      </c>
      <c r="I20" s="34"/>
    </row>
    <row r="21" spans="2:9" ht="20.25" customHeight="1">
      <c r="B21" s="6">
        <v>8</v>
      </c>
      <c r="C21" s="11" t="s">
        <v>5</v>
      </c>
      <c r="D21" s="17" t="s">
        <v>27</v>
      </c>
      <c r="E21" s="20"/>
      <c r="F21" s="24" t="s">
        <v>31</v>
      </c>
      <c r="G21" s="20"/>
      <c r="H21" s="24" t="s">
        <v>31</v>
      </c>
      <c r="I21" s="34"/>
    </row>
    <row r="22" spans="2:9" ht="20.25" customHeight="1">
      <c r="B22" s="7"/>
      <c r="C22" s="12"/>
      <c r="D22" s="18"/>
      <c r="E22" s="21"/>
      <c r="F22" s="25"/>
      <c r="G22" s="21"/>
      <c r="H22" s="25"/>
      <c r="I22" s="34"/>
    </row>
    <row r="23" spans="2:9" ht="20.25" customHeight="1">
      <c r="B23" s="6">
        <v>9</v>
      </c>
      <c r="C23" s="11" t="s">
        <v>9</v>
      </c>
      <c r="D23" s="6" t="s">
        <v>38</v>
      </c>
      <c r="E23" s="20"/>
      <c r="F23" s="24" t="s">
        <v>31</v>
      </c>
      <c r="G23" s="20"/>
      <c r="H23" s="24" t="s">
        <v>31</v>
      </c>
      <c r="I23" s="34"/>
    </row>
    <row r="24" spans="2:9" ht="20.25" customHeight="1">
      <c r="B24" s="7"/>
      <c r="C24" s="12"/>
      <c r="D24" s="7"/>
      <c r="E24" s="21"/>
      <c r="F24" s="25"/>
      <c r="G24" s="21"/>
      <c r="H24" s="25"/>
      <c r="I24" s="34"/>
    </row>
    <row r="25" spans="2:9" ht="13.5">
      <c r="B25" s="8"/>
      <c r="C25" s="8"/>
      <c r="D25" s="8"/>
      <c r="E25" s="9"/>
      <c r="F25" s="26"/>
      <c r="G25" s="9"/>
      <c r="H25" s="26"/>
      <c r="I25" s="8"/>
    </row>
    <row r="26" spans="2:9" ht="13.5">
      <c r="B26" s="8"/>
      <c r="C26" s="8"/>
      <c r="D26" s="8"/>
      <c r="E26" s="9"/>
      <c r="F26" s="26"/>
      <c r="G26" s="9"/>
      <c r="H26" s="26"/>
      <c r="I26" s="8"/>
    </row>
    <row r="27" spans="2:9" ht="13.5">
      <c r="B27" s="9" t="s">
        <v>40</v>
      </c>
      <c r="C27" s="8" t="s">
        <v>41</v>
      </c>
      <c r="D27" s="8"/>
      <c r="E27" s="9"/>
      <c r="F27" s="26"/>
      <c r="G27" s="9"/>
      <c r="H27" s="26"/>
      <c r="I27" s="8"/>
    </row>
    <row r="28" spans="2:9" ht="6" customHeight="1">
      <c r="B28" s="9"/>
      <c r="C28" s="8"/>
      <c r="D28" s="8"/>
      <c r="E28" s="9"/>
      <c r="F28" s="26"/>
      <c r="G28" s="9"/>
      <c r="H28" s="26"/>
      <c r="I28" s="8"/>
    </row>
    <row r="29" spans="2:9" ht="13.5" customHeight="1">
      <c r="B29" s="9" t="s">
        <v>36</v>
      </c>
      <c r="C29" s="13" t="s">
        <v>53</v>
      </c>
      <c r="D29" s="13"/>
      <c r="E29" s="13"/>
      <c r="F29" s="13"/>
      <c r="G29" s="13"/>
      <c r="H29" s="13"/>
      <c r="I29" s="13"/>
    </row>
    <row r="30" spans="2:9" ht="27" customHeight="1">
      <c r="B30" s="9"/>
      <c r="C30" s="13"/>
      <c r="D30" s="13"/>
      <c r="E30" s="13"/>
      <c r="F30" s="13"/>
      <c r="G30" s="13"/>
      <c r="H30" s="13"/>
      <c r="I30" s="13"/>
    </row>
    <row r="31" spans="2:9" ht="6" customHeight="1">
      <c r="B31" s="9"/>
      <c r="C31" s="8"/>
      <c r="D31" s="8"/>
      <c r="E31" s="9"/>
      <c r="F31" s="26"/>
      <c r="G31" s="9"/>
      <c r="H31" s="26"/>
      <c r="I31" s="8"/>
    </row>
    <row r="32" spans="2:9" ht="13.5">
      <c r="B32" s="9" t="s">
        <v>55</v>
      </c>
      <c r="C32" s="14" t="s">
        <v>56</v>
      </c>
      <c r="D32" s="14"/>
      <c r="E32" s="14"/>
      <c r="F32" s="14"/>
      <c r="G32" s="14"/>
      <c r="H32" s="14"/>
      <c r="I32" s="14"/>
    </row>
    <row r="33" spans="2:9" ht="13.5">
      <c r="B33" s="9"/>
      <c r="C33" s="14"/>
      <c r="D33" s="14"/>
      <c r="E33" s="14"/>
      <c r="F33" s="14"/>
      <c r="G33" s="14"/>
      <c r="H33" s="14"/>
      <c r="I33" s="14"/>
    </row>
    <row r="34" spans="2:9" ht="13.5">
      <c r="B34" s="9"/>
      <c r="C34" s="8"/>
      <c r="D34" s="8"/>
      <c r="E34" s="9"/>
      <c r="F34" s="26"/>
      <c r="G34" s="9"/>
      <c r="H34" s="26"/>
      <c r="I34" s="8"/>
    </row>
    <row r="35" spans="2:9">
      <c r="D35" s="1"/>
      <c r="E35" s="8" t="s">
        <v>8</v>
      </c>
      <c r="F35" s="8"/>
      <c r="G35" s="8"/>
      <c r="H35" s="8"/>
      <c r="I35" s="8"/>
    </row>
    <row r="36" spans="2:9" ht="28.5" customHeight="1">
      <c r="D36" s="1"/>
      <c r="E36" s="10" t="s">
        <v>6</v>
      </c>
      <c r="F36" s="10"/>
      <c r="G36" s="27"/>
      <c r="H36" s="32"/>
      <c r="I36" s="35"/>
    </row>
    <row r="37" spans="2:9" ht="28.5" customHeight="1">
      <c r="D37" s="1"/>
      <c r="E37" s="10" t="s">
        <v>39</v>
      </c>
      <c r="F37" s="10"/>
      <c r="G37" s="27"/>
      <c r="H37" s="32"/>
      <c r="I37" s="35"/>
    </row>
    <row r="38" spans="2:9" ht="28.5" customHeight="1">
      <c r="D38" s="1"/>
      <c r="E38" s="10" t="s">
        <v>24</v>
      </c>
      <c r="F38" s="10"/>
      <c r="G38" s="28"/>
      <c r="H38" s="33"/>
      <c r="I38" s="36"/>
    </row>
    <row r="39" spans="2:9" ht="28.5" customHeight="1">
      <c r="D39" s="1"/>
      <c r="E39" s="22" t="s">
        <v>43</v>
      </c>
      <c r="F39" s="22"/>
      <c r="G39" s="29"/>
      <c r="H39" s="33"/>
      <c r="I39" s="36"/>
    </row>
  </sheetData>
  <mergeCells count="71">
    <mergeCell ref="B2:I2"/>
    <mergeCell ref="E6:F6"/>
    <mergeCell ref="G6:H6"/>
    <mergeCell ref="E36:F36"/>
    <mergeCell ref="G36:I36"/>
    <mergeCell ref="E37:F37"/>
    <mergeCell ref="G37:I37"/>
    <mergeCell ref="E38:F38"/>
    <mergeCell ref="G38:I38"/>
    <mergeCell ref="E39:F39"/>
    <mergeCell ref="G39:I39"/>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G21:G22"/>
    <mergeCell ref="H21:H22"/>
    <mergeCell ref="I21:I22"/>
    <mergeCell ref="B23:B24"/>
    <mergeCell ref="C23:C24"/>
    <mergeCell ref="D23:D24"/>
    <mergeCell ref="E23:E24"/>
    <mergeCell ref="F23:F24"/>
    <mergeCell ref="G23:G24"/>
    <mergeCell ref="H23:H24"/>
    <mergeCell ref="I23:I24"/>
    <mergeCell ref="C29:I30"/>
    <mergeCell ref="C32:I33"/>
  </mergeCells>
  <phoneticPr fontId="5"/>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6</xdr:col>
                    <xdr:colOff>38100</xdr:colOff>
                    <xdr:row>5</xdr:row>
                    <xdr:rowOff>305435</xdr:rowOff>
                  </from>
                  <to xmlns:xdr="http://schemas.openxmlformats.org/drawingml/2006/spreadsheetDrawing">
                    <xdr:col>6</xdr:col>
                    <xdr:colOff>237490</xdr:colOff>
                    <xdr:row>7</xdr:row>
                    <xdr:rowOff>76835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6</xdr:col>
                    <xdr:colOff>38100</xdr:colOff>
                    <xdr:row>6</xdr:row>
                    <xdr:rowOff>229235</xdr:rowOff>
                  </from>
                  <to xmlns:xdr="http://schemas.openxmlformats.org/drawingml/2006/spreadsheetDrawing">
                    <xdr:col>6</xdr:col>
                    <xdr:colOff>237490</xdr:colOff>
                    <xdr:row>8</xdr:row>
                    <xdr:rowOff>76835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6</xdr:col>
                    <xdr:colOff>38100</xdr:colOff>
                    <xdr:row>8</xdr:row>
                    <xdr:rowOff>0</xdr:rowOff>
                  </from>
                  <to xmlns:xdr="http://schemas.openxmlformats.org/drawingml/2006/spreadsheetDrawing">
                    <xdr:col>6</xdr:col>
                    <xdr:colOff>237490</xdr:colOff>
                    <xdr:row>9</xdr:row>
                    <xdr:rowOff>113665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6</xdr:col>
                    <xdr:colOff>38100</xdr:colOff>
                    <xdr:row>8</xdr:row>
                    <xdr:rowOff>229235</xdr:rowOff>
                  </from>
                  <to xmlns:xdr="http://schemas.openxmlformats.org/drawingml/2006/spreadsheetDrawing">
                    <xdr:col>6</xdr:col>
                    <xdr:colOff>237490</xdr:colOff>
                    <xdr:row>10</xdr:row>
                    <xdr:rowOff>76835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6</xdr:col>
                    <xdr:colOff>38100</xdr:colOff>
                    <xdr:row>12</xdr:row>
                    <xdr:rowOff>0</xdr:rowOff>
                  </from>
                  <to xmlns:xdr="http://schemas.openxmlformats.org/drawingml/2006/spreadsheetDrawing">
                    <xdr:col>6</xdr:col>
                    <xdr:colOff>237490</xdr:colOff>
                    <xdr:row>13</xdr:row>
                    <xdr:rowOff>113665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6</xdr:col>
                    <xdr:colOff>38100</xdr:colOff>
                    <xdr:row>12</xdr:row>
                    <xdr:rowOff>229235</xdr:rowOff>
                  </from>
                  <to xmlns:xdr="http://schemas.openxmlformats.org/drawingml/2006/spreadsheetDrawing">
                    <xdr:col>6</xdr:col>
                    <xdr:colOff>237490</xdr:colOff>
                    <xdr:row>14</xdr:row>
                    <xdr:rowOff>76835</xdr:rowOff>
                  </to>
                </anchor>
              </controlPr>
            </control>
          </mc:Choice>
        </mc:AlternateContent>
        <mc:AlternateContent>
          <mc:Choice Requires="x14">
            <control shapeId="3081" r:id="rId10" name="チェック 9">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237490</xdr:colOff>
                    <xdr:row>15</xdr:row>
                    <xdr:rowOff>113665</xdr:rowOff>
                  </to>
                </anchor>
              </controlPr>
            </control>
          </mc:Choice>
        </mc:AlternateContent>
        <mc:AlternateContent>
          <mc:Choice Requires="x14">
            <control shapeId="3082" r:id="rId11" name="チェック 10">
              <controlPr defaultSize="0" autoFill="0" autoLine="0" autoPict="0">
                <anchor moveWithCells="1">
                  <from xmlns:xdr="http://schemas.openxmlformats.org/drawingml/2006/spreadsheetDrawing">
                    <xdr:col>6</xdr:col>
                    <xdr:colOff>38100</xdr:colOff>
                    <xdr:row>14</xdr:row>
                    <xdr:rowOff>229235</xdr:rowOff>
                  </from>
                  <to xmlns:xdr="http://schemas.openxmlformats.org/drawingml/2006/spreadsheetDrawing">
                    <xdr:col>6</xdr:col>
                    <xdr:colOff>237490</xdr:colOff>
                    <xdr:row>16</xdr:row>
                    <xdr:rowOff>76835</xdr:rowOff>
                  </to>
                </anchor>
              </controlPr>
            </control>
          </mc:Choice>
        </mc:AlternateContent>
        <mc:AlternateContent>
          <mc:Choice Requires="x14">
            <control shapeId="3083" r:id="rId12" name="チェック 11">
              <controlPr defaultSize="0" autoFill="0" autoLine="0" autoPict="0">
                <anchor moveWithCells="1">
                  <from xmlns:xdr="http://schemas.openxmlformats.org/drawingml/2006/spreadsheetDrawing">
                    <xdr:col>6</xdr:col>
                    <xdr:colOff>38100</xdr:colOff>
                    <xdr:row>15</xdr:row>
                    <xdr:rowOff>229235</xdr:rowOff>
                  </from>
                  <to xmlns:xdr="http://schemas.openxmlformats.org/drawingml/2006/spreadsheetDrawing">
                    <xdr:col>6</xdr:col>
                    <xdr:colOff>237490</xdr:colOff>
                    <xdr:row>17</xdr:row>
                    <xdr:rowOff>76835</xdr:rowOff>
                  </to>
                </anchor>
              </controlPr>
            </control>
          </mc:Choice>
        </mc:AlternateContent>
        <mc:AlternateContent>
          <mc:Choice Requires="x14">
            <control shapeId="3084" r:id="rId13" name="チェック 12">
              <controlPr defaultSize="0" autoFill="0" autoLine="0" autoPict="0">
                <anchor moveWithCells="1">
                  <from xmlns:xdr="http://schemas.openxmlformats.org/drawingml/2006/spreadsheetDrawing">
                    <xdr:col>6</xdr:col>
                    <xdr:colOff>38100</xdr:colOff>
                    <xdr:row>17</xdr:row>
                    <xdr:rowOff>38100</xdr:rowOff>
                  </from>
                  <to xmlns:xdr="http://schemas.openxmlformats.org/drawingml/2006/spreadsheetDrawing">
                    <xdr:col>7</xdr:col>
                    <xdr:colOff>0</xdr:colOff>
                    <xdr:row>18</xdr:row>
                    <xdr:rowOff>38100</xdr:rowOff>
                  </to>
                </anchor>
              </controlPr>
            </control>
          </mc:Choice>
        </mc:AlternateContent>
        <mc:AlternateContent>
          <mc:Choice Requires="x14">
            <control shapeId="3085" r:id="rId14" name="チェック 13">
              <controlPr defaultSize="0" autoFill="0" autoLine="0" autoPict="0">
                <anchor moveWithCells="1">
                  <from xmlns:xdr="http://schemas.openxmlformats.org/drawingml/2006/spreadsheetDrawing">
                    <xdr:col>4</xdr:col>
                    <xdr:colOff>38100</xdr:colOff>
                    <xdr:row>16</xdr:row>
                    <xdr:rowOff>76835</xdr:rowOff>
                  </from>
                  <to xmlns:xdr="http://schemas.openxmlformats.org/drawingml/2006/spreadsheetDrawing">
                    <xdr:col>5</xdr:col>
                    <xdr:colOff>38100</xdr:colOff>
                    <xdr:row>17</xdr:row>
                    <xdr:rowOff>190500</xdr:rowOff>
                  </to>
                </anchor>
              </controlPr>
            </control>
          </mc:Choice>
        </mc:AlternateContent>
        <mc:AlternateContent>
          <mc:Choice Requires="x14">
            <control shapeId="3086" r:id="rId15" name="チェック 14">
              <controlPr defaultSize="0" autoFill="0" autoLine="0" autoPict="0">
                <anchor moveWithCells="1">
                  <from xmlns:xdr="http://schemas.openxmlformats.org/drawingml/2006/spreadsheetDrawing">
                    <xdr:col>4</xdr:col>
                    <xdr:colOff>38100</xdr:colOff>
                    <xdr:row>14</xdr:row>
                    <xdr:rowOff>76835</xdr:rowOff>
                  </from>
                  <to xmlns:xdr="http://schemas.openxmlformats.org/drawingml/2006/spreadsheetDrawing">
                    <xdr:col>5</xdr:col>
                    <xdr:colOff>38100</xdr:colOff>
                    <xdr:row>15</xdr:row>
                    <xdr:rowOff>190500</xdr:rowOff>
                  </to>
                </anchor>
              </controlPr>
            </control>
          </mc:Choice>
        </mc:AlternateContent>
        <mc:AlternateContent>
          <mc:Choice Requires="x14">
            <control shapeId="3088" r:id="rId16" name="チェック 16">
              <controlPr defaultSize="0" autoFill="0" autoLine="0" autoPict="0">
                <anchor moveWithCells="1">
                  <from xmlns:xdr="http://schemas.openxmlformats.org/drawingml/2006/spreadsheetDrawing">
                    <xdr:col>4</xdr:col>
                    <xdr:colOff>38100</xdr:colOff>
                    <xdr:row>12</xdr:row>
                    <xdr:rowOff>76835</xdr:rowOff>
                  </from>
                  <to xmlns:xdr="http://schemas.openxmlformats.org/drawingml/2006/spreadsheetDrawing">
                    <xdr:col>5</xdr:col>
                    <xdr:colOff>38100</xdr:colOff>
                    <xdr:row>13</xdr:row>
                    <xdr:rowOff>190500</xdr:rowOff>
                  </to>
                </anchor>
              </controlPr>
            </control>
          </mc:Choice>
        </mc:AlternateContent>
        <mc:AlternateContent>
          <mc:Choice Requires="x14">
            <control shapeId="3089" r:id="rId17" name="チェック 17">
              <controlPr defaultSize="0" autoFill="0" autoLine="0" autoPict="0">
                <anchor moveWithCells="1">
                  <from xmlns:xdr="http://schemas.openxmlformats.org/drawingml/2006/spreadsheetDrawing">
                    <xdr:col>4</xdr:col>
                    <xdr:colOff>38100</xdr:colOff>
                    <xdr:row>8</xdr:row>
                    <xdr:rowOff>76835</xdr:rowOff>
                  </from>
                  <to xmlns:xdr="http://schemas.openxmlformats.org/drawingml/2006/spreadsheetDrawing">
                    <xdr:col>5</xdr:col>
                    <xdr:colOff>38100</xdr:colOff>
                    <xdr:row>9</xdr:row>
                    <xdr:rowOff>190500</xdr:rowOff>
                  </to>
                </anchor>
              </controlPr>
            </control>
          </mc:Choice>
        </mc:AlternateContent>
        <mc:AlternateContent>
          <mc:Choice Requires="x14">
            <control shapeId="3090" r:id="rId18" name="チェック 18">
              <controlPr defaultSize="0" autoFill="0" autoLine="0" autoPict="0">
                <anchor moveWithCells="1">
                  <from xmlns:xdr="http://schemas.openxmlformats.org/drawingml/2006/spreadsheetDrawing">
                    <xdr:col>4</xdr:col>
                    <xdr:colOff>38100</xdr:colOff>
                    <xdr:row>6</xdr:row>
                    <xdr:rowOff>76835</xdr:rowOff>
                  </from>
                  <to xmlns:xdr="http://schemas.openxmlformats.org/drawingml/2006/spreadsheetDrawing">
                    <xdr:col>5</xdr:col>
                    <xdr:colOff>38100</xdr:colOff>
                    <xdr:row>7</xdr:row>
                    <xdr:rowOff>190500</xdr:rowOff>
                  </to>
                </anchor>
              </controlPr>
            </control>
          </mc:Choice>
        </mc:AlternateContent>
        <mc:AlternateContent>
          <mc:Choice Requires="x14">
            <control shapeId="3091" r:id="rId19" name="チェック 19">
              <controlPr defaultSize="0" autoFill="0" autoLine="0" autoPict="0">
                <anchor moveWithCells="1">
                  <from xmlns:xdr="http://schemas.openxmlformats.org/drawingml/2006/spreadsheetDrawing">
                    <xdr:col>4</xdr:col>
                    <xdr:colOff>38100</xdr:colOff>
                    <xdr:row>20</xdr:row>
                    <xdr:rowOff>76835</xdr:rowOff>
                  </from>
                  <to xmlns:xdr="http://schemas.openxmlformats.org/drawingml/2006/spreadsheetDrawing">
                    <xdr:col>5</xdr:col>
                    <xdr:colOff>38100</xdr:colOff>
                    <xdr:row>21</xdr:row>
                    <xdr:rowOff>190500</xdr:rowOff>
                  </to>
                </anchor>
              </controlPr>
            </control>
          </mc:Choice>
        </mc:AlternateContent>
        <mc:AlternateContent>
          <mc:Choice Requires="x14">
            <control shapeId="3092" r:id="rId20" name="チェック 20">
              <controlPr defaultSize="0" autoFill="0" autoLine="0" autoPict="0">
                <anchor moveWithCells="1">
                  <from xmlns:xdr="http://schemas.openxmlformats.org/drawingml/2006/spreadsheetDrawing">
                    <xdr:col>6</xdr:col>
                    <xdr:colOff>38100</xdr:colOff>
                    <xdr:row>17</xdr:row>
                    <xdr:rowOff>229235</xdr:rowOff>
                  </from>
                  <to xmlns:xdr="http://schemas.openxmlformats.org/drawingml/2006/spreadsheetDrawing">
                    <xdr:col>6</xdr:col>
                    <xdr:colOff>237490</xdr:colOff>
                    <xdr:row>19</xdr:row>
                    <xdr:rowOff>76835</xdr:rowOff>
                  </to>
                </anchor>
              </controlPr>
            </control>
          </mc:Choice>
        </mc:AlternateContent>
        <mc:AlternateContent>
          <mc:Choice Requires="x14">
            <control shapeId="3093" r:id="rId21" name="チェック 21">
              <controlPr defaultSize="0" autoFill="0" autoLine="0" autoPict="0">
                <anchor moveWithCells="1">
                  <from xmlns:xdr="http://schemas.openxmlformats.org/drawingml/2006/spreadsheetDrawing">
                    <xdr:col>6</xdr:col>
                    <xdr:colOff>38100</xdr:colOff>
                    <xdr:row>19</xdr:row>
                    <xdr:rowOff>38100</xdr:rowOff>
                  </from>
                  <to xmlns:xdr="http://schemas.openxmlformats.org/drawingml/2006/spreadsheetDrawing">
                    <xdr:col>7</xdr:col>
                    <xdr:colOff>0</xdr:colOff>
                    <xdr:row>20</xdr:row>
                    <xdr:rowOff>38100</xdr:rowOff>
                  </to>
                </anchor>
              </controlPr>
            </control>
          </mc:Choice>
        </mc:AlternateContent>
        <mc:AlternateContent>
          <mc:Choice Requires="x14">
            <control shapeId="3094" r:id="rId22" name="チェック 22">
              <controlPr defaultSize="0" autoFill="0" autoLine="0" autoPict="0">
                <anchor moveWithCells="1">
                  <from xmlns:xdr="http://schemas.openxmlformats.org/drawingml/2006/spreadsheetDrawing">
                    <xdr:col>4</xdr:col>
                    <xdr:colOff>38100</xdr:colOff>
                    <xdr:row>18</xdr:row>
                    <xdr:rowOff>76835</xdr:rowOff>
                  </from>
                  <to xmlns:xdr="http://schemas.openxmlformats.org/drawingml/2006/spreadsheetDrawing">
                    <xdr:col>5</xdr:col>
                    <xdr:colOff>38100</xdr:colOff>
                    <xdr:row>19</xdr:row>
                    <xdr:rowOff>190500</xdr:rowOff>
                  </to>
                </anchor>
              </controlPr>
            </control>
          </mc:Choice>
        </mc:AlternateContent>
        <mc:AlternateContent>
          <mc:Choice Requires="x14">
            <control shapeId="3095" r:id="rId23" name="チェック 23">
              <controlPr defaultSize="0" autoFill="0" autoLine="0" autoPict="0">
                <anchor moveWithCells="1">
                  <from xmlns:xdr="http://schemas.openxmlformats.org/drawingml/2006/spreadsheetDrawing">
                    <xdr:col>4</xdr:col>
                    <xdr:colOff>38100</xdr:colOff>
                    <xdr:row>22</xdr:row>
                    <xdr:rowOff>76835</xdr:rowOff>
                  </from>
                  <to xmlns:xdr="http://schemas.openxmlformats.org/drawingml/2006/spreadsheetDrawing">
                    <xdr:col>5</xdr:col>
                    <xdr:colOff>38100</xdr:colOff>
                    <xdr:row>23</xdr:row>
                    <xdr:rowOff>190500</xdr:rowOff>
                  </to>
                </anchor>
              </controlPr>
            </control>
          </mc:Choice>
        </mc:AlternateContent>
        <mc:AlternateContent>
          <mc:Choice Requires="x14">
            <control shapeId="3096" r:id="rId24" name="チェック 24">
              <controlPr defaultSize="0" autoFill="0" autoLine="0" autoPict="0">
                <anchor moveWithCells="1">
                  <from xmlns:xdr="http://schemas.openxmlformats.org/drawingml/2006/spreadsheetDrawing">
                    <xdr:col>6</xdr:col>
                    <xdr:colOff>38100</xdr:colOff>
                    <xdr:row>22</xdr:row>
                    <xdr:rowOff>123825</xdr:rowOff>
                  </from>
                  <to xmlns:xdr="http://schemas.openxmlformats.org/drawingml/2006/spreadsheetDrawing">
                    <xdr:col>7</xdr:col>
                    <xdr:colOff>0</xdr:colOff>
                    <xdr:row>23</xdr:row>
                    <xdr:rowOff>123825</xdr:rowOff>
                  </to>
                </anchor>
              </controlPr>
            </control>
          </mc:Choice>
        </mc:AlternateContent>
        <mc:AlternateContent>
          <mc:Choice Requires="x14">
            <control shapeId="3097" r:id="rId25" name="チェック 25">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237490</xdr:colOff>
                    <xdr:row>15</xdr:row>
                    <xdr:rowOff>113665</xdr:rowOff>
                  </to>
                </anchor>
              </controlPr>
            </control>
          </mc:Choice>
        </mc:AlternateContent>
        <mc:AlternateContent>
          <mc:Choice Requires="x14">
            <control shapeId="3098" r:id="rId26" name="チェック 26">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237490</xdr:colOff>
                    <xdr:row>15</xdr:row>
                    <xdr:rowOff>113665</xdr:rowOff>
                  </to>
                </anchor>
              </controlPr>
            </control>
          </mc:Choice>
        </mc:AlternateContent>
        <mc:AlternateContent>
          <mc:Choice Requires="x14">
            <control shapeId="3099" r:id="rId27" name="チェック 27">
              <controlPr defaultSize="0" autoFill="0" autoLine="0" autoPict="0">
                <anchor moveWithCells="1">
                  <from xmlns:xdr="http://schemas.openxmlformats.org/drawingml/2006/spreadsheetDrawing">
                    <xdr:col>6</xdr:col>
                    <xdr:colOff>38100</xdr:colOff>
                    <xdr:row>20</xdr:row>
                    <xdr:rowOff>123825</xdr:rowOff>
                  </from>
                  <to xmlns:xdr="http://schemas.openxmlformats.org/drawingml/2006/spreadsheetDrawing">
                    <xdr:col>7</xdr:col>
                    <xdr:colOff>0</xdr:colOff>
                    <xdr:row>21</xdr:row>
                    <xdr:rowOff>123825</xdr:rowOff>
                  </to>
                </anchor>
              </controlPr>
            </control>
          </mc:Choice>
        </mc:AlternateContent>
        <mc:AlternateContent>
          <mc:Choice Requires="x14">
            <control shapeId="3100" r:id="rId28" name="チェック 28">
              <controlPr defaultSize="0" autoFill="0" autoLine="0" autoPict="0">
                <anchor moveWithCells="1">
                  <from xmlns:xdr="http://schemas.openxmlformats.org/drawingml/2006/spreadsheetDrawing">
                    <xdr:col>6</xdr:col>
                    <xdr:colOff>38100</xdr:colOff>
                    <xdr:row>19</xdr:row>
                    <xdr:rowOff>38100</xdr:rowOff>
                  </from>
                  <to xmlns:xdr="http://schemas.openxmlformats.org/drawingml/2006/spreadsheetDrawing">
                    <xdr:col>7</xdr:col>
                    <xdr:colOff>0</xdr:colOff>
                    <xdr:row>20</xdr:row>
                    <xdr:rowOff>38100</xdr:rowOff>
                  </to>
                </anchor>
              </controlPr>
            </control>
          </mc:Choice>
        </mc:AlternateContent>
        <mc:AlternateContent>
          <mc:Choice Requires="x14">
            <control shapeId="3101" r:id="rId29" name="チェック 29">
              <controlPr defaultSize="0" autoFill="0" autoLine="0" autoPict="0">
                <anchor moveWithCells="1">
                  <from xmlns:xdr="http://schemas.openxmlformats.org/drawingml/2006/spreadsheetDrawing">
                    <xdr:col>6</xdr:col>
                    <xdr:colOff>38100</xdr:colOff>
                    <xdr:row>10</xdr:row>
                    <xdr:rowOff>0</xdr:rowOff>
                  </from>
                  <to xmlns:xdr="http://schemas.openxmlformats.org/drawingml/2006/spreadsheetDrawing">
                    <xdr:col>6</xdr:col>
                    <xdr:colOff>237490</xdr:colOff>
                    <xdr:row>11</xdr:row>
                    <xdr:rowOff>113665</xdr:rowOff>
                  </to>
                </anchor>
              </controlPr>
            </control>
          </mc:Choice>
        </mc:AlternateContent>
        <mc:AlternateContent>
          <mc:Choice Requires="x14">
            <control shapeId="3102" r:id="rId30" name="チェック 30">
              <controlPr defaultSize="0" autoFill="0" autoLine="0" autoPict="0">
                <anchor moveWithCells="1">
                  <from xmlns:xdr="http://schemas.openxmlformats.org/drawingml/2006/spreadsheetDrawing">
                    <xdr:col>6</xdr:col>
                    <xdr:colOff>38100</xdr:colOff>
                    <xdr:row>10</xdr:row>
                    <xdr:rowOff>229235</xdr:rowOff>
                  </from>
                  <to xmlns:xdr="http://schemas.openxmlformats.org/drawingml/2006/spreadsheetDrawing">
                    <xdr:col>6</xdr:col>
                    <xdr:colOff>237490</xdr:colOff>
                    <xdr:row>12</xdr:row>
                    <xdr:rowOff>76835</xdr:rowOff>
                  </to>
                </anchor>
              </controlPr>
            </control>
          </mc:Choice>
        </mc:AlternateContent>
        <mc:AlternateContent>
          <mc:Choice Requires="x14">
            <control shapeId="3103" r:id="rId31" name="チェック 31">
              <controlPr defaultSize="0" autoFill="0" autoLine="0" autoPict="0">
                <anchor moveWithCells="1">
                  <from xmlns:xdr="http://schemas.openxmlformats.org/drawingml/2006/spreadsheetDrawing">
                    <xdr:col>4</xdr:col>
                    <xdr:colOff>38100</xdr:colOff>
                    <xdr:row>10</xdr:row>
                    <xdr:rowOff>76835</xdr:rowOff>
                  </from>
                  <to xmlns:xdr="http://schemas.openxmlformats.org/drawingml/2006/spreadsheetDrawing">
                    <xdr:col>5</xdr:col>
                    <xdr:colOff>38100</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75" zoomScaleNormal="55" zoomScaleSheetLayoutView="75" workbookViewId="0">
      <selection sqref="A1:T1"/>
    </sheetView>
  </sheetViews>
  <sheetFormatPr defaultColWidth="4.5" defaultRowHeight="20.25" customHeight="1"/>
  <cols>
    <col min="1" max="1" width="1.375" style="37" customWidth="1"/>
    <col min="2" max="56" width="5.625" style="37" customWidth="1"/>
    <col min="57" max="16384" width="4.5" style="37"/>
  </cols>
  <sheetData>
    <row r="1" spans="1:57" s="38" customFormat="1" ht="20.25" customHeight="1">
      <c r="A1" s="40"/>
      <c r="B1" s="40"/>
      <c r="C1" s="53" t="s">
        <v>51</v>
      </c>
      <c r="D1" s="53"/>
      <c r="E1" s="40"/>
      <c r="F1" s="40"/>
      <c r="G1" s="70" t="s">
        <v>80</v>
      </c>
      <c r="H1" s="40"/>
      <c r="I1" s="40"/>
      <c r="J1" s="53"/>
      <c r="K1" s="53"/>
      <c r="L1" s="53"/>
      <c r="M1" s="53"/>
      <c r="N1" s="40"/>
      <c r="O1" s="40"/>
      <c r="P1" s="40"/>
      <c r="Q1" s="40"/>
      <c r="R1" s="40"/>
      <c r="S1" s="40"/>
      <c r="T1" s="40"/>
      <c r="U1" s="40"/>
      <c r="V1" s="40"/>
      <c r="W1" s="40"/>
      <c r="X1" s="40"/>
      <c r="Y1" s="40"/>
      <c r="Z1" s="40"/>
      <c r="AA1" s="40"/>
      <c r="AB1" s="40"/>
      <c r="AC1" s="40"/>
      <c r="AD1" s="40"/>
      <c r="AE1" s="40"/>
      <c r="AF1" s="40"/>
      <c r="AG1" s="40"/>
      <c r="AH1" s="40"/>
      <c r="AI1" s="40"/>
      <c r="AJ1" s="40"/>
      <c r="AK1" s="102" t="s">
        <v>111</v>
      </c>
      <c r="AL1" s="102" t="s">
        <v>104</v>
      </c>
      <c r="AM1" s="189" t="s">
        <v>114</v>
      </c>
      <c r="AN1" s="189"/>
      <c r="AO1" s="189"/>
      <c r="AP1" s="189"/>
      <c r="AQ1" s="189"/>
      <c r="AR1" s="189"/>
      <c r="AS1" s="189"/>
      <c r="AT1" s="189"/>
      <c r="AU1" s="189"/>
      <c r="AV1" s="189"/>
      <c r="AW1" s="189"/>
      <c r="AX1" s="189"/>
      <c r="AY1" s="189"/>
      <c r="AZ1" s="189"/>
      <c r="BA1" s="189"/>
      <c r="BB1" s="188" t="s">
        <v>121</v>
      </c>
      <c r="BC1" s="40"/>
      <c r="BD1" s="40"/>
    </row>
    <row r="2" spans="1:57" s="39" customFormat="1" ht="20.25" customHeight="1">
      <c r="A2" s="41"/>
      <c r="B2" s="41"/>
      <c r="C2" s="41"/>
      <c r="D2" s="70"/>
      <c r="E2" s="41"/>
      <c r="F2" s="41"/>
      <c r="G2" s="41"/>
      <c r="H2" s="70"/>
      <c r="I2" s="102"/>
      <c r="J2" s="102"/>
      <c r="K2" s="102"/>
      <c r="L2" s="102"/>
      <c r="M2" s="102"/>
      <c r="N2" s="41"/>
      <c r="O2" s="41"/>
      <c r="P2" s="41"/>
      <c r="Q2" s="41"/>
      <c r="R2" s="41"/>
      <c r="S2" s="41"/>
      <c r="T2" s="102" t="s">
        <v>97</v>
      </c>
      <c r="U2" s="162">
        <v>6</v>
      </c>
      <c r="V2" s="162"/>
      <c r="W2" s="102" t="s">
        <v>104</v>
      </c>
      <c r="X2" s="179">
        <f>IF(U2=0,"",YEAR(DATE(2018+U2,1,1)))</f>
        <v>2024</v>
      </c>
      <c r="Y2" s="179"/>
      <c r="Z2" s="41" t="s">
        <v>50</v>
      </c>
      <c r="AA2" s="41" t="s">
        <v>106</v>
      </c>
      <c r="AB2" s="162">
        <v>3</v>
      </c>
      <c r="AC2" s="162"/>
      <c r="AD2" s="41" t="s">
        <v>108</v>
      </c>
      <c r="AE2" s="41"/>
      <c r="AF2" s="41"/>
      <c r="AG2" s="41"/>
      <c r="AH2" s="41"/>
      <c r="AI2" s="41"/>
      <c r="AJ2" s="188"/>
      <c r="AK2" s="102" t="s">
        <v>112</v>
      </c>
      <c r="AL2" s="102" t="s">
        <v>104</v>
      </c>
      <c r="AM2" s="162"/>
      <c r="AN2" s="162"/>
      <c r="AO2" s="162"/>
      <c r="AP2" s="162"/>
      <c r="AQ2" s="162"/>
      <c r="AR2" s="162"/>
      <c r="AS2" s="162"/>
      <c r="AT2" s="162"/>
      <c r="AU2" s="162"/>
      <c r="AV2" s="162"/>
      <c r="AW2" s="162"/>
      <c r="AX2" s="162"/>
      <c r="AY2" s="162"/>
      <c r="AZ2" s="162"/>
      <c r="BA2" s="162"/>
      <c r="BB2" s="188" t="s">
        <v>121</v>
      </c>
      <c r="BC2" s="102"/>
      <c r="BD2" s="102"/>
      <c r="BE2" s="229"/>
    </row>
    <row r="3" spans="1:57" s="39" customFormat="1" ht="20.25" customHeight="1">
      <c r="A3" s="41"/>
      <c r="B3" s="41"/>
      <c r="C3" s="41"/>
      <c r="D3" s="70"/>
      <c r="E3" s="41"/>
      <c r="F3" s="41"/>
      <c r="G3" s="41"/>
      <c r="H3" s="70"/>
      <c r="I3" s="102"/>
      <c r="J3" s="102"/>
      <c r="K3" s="102"/>
      <c r="L3" s="102"/>
      <c r="M3" s="102"/>
      <c r="N3" s="41"/>
      <c r="O3" s="41"/>
      <c r="P3" s="41"/>
      <c r="Q3" s="41"/>
      <c r="R3" s="41"/>
      <c r="S3" s="41"/>
      <c r="T3" s="161"/>
      <c r="U3" s="163"/>
      <c r="V3" s="163"/>
      <c r="W3" s="176"/>
      <c r="X3" s="163"/>
      <c r="Y3" s="163"/>
      <c r="Z3" s="182"/>
      <c r="AA3" s="182"/>
      <c r="AB3" s="163"/>
      <c r="AC3" s="163"/>
      <c r="AD3" s="186"/>
      <c r="AE3" s="41"/>
      <c r="AF3" s="41"/>
      <c r="AG3" s="41"/>
      <c r="AH3" s="41"/>
      <c r="AI3" s="41"/>
      <c r="AJ3" s="188"/>
      <c r="AK3" s="102"/>
      <c r="AL3" s="102"/>
      <c r="AM3" s="179"/>
      <c r="AN3" s="179"/>
      <c r="AO3" s="179"/>
      <c r="AP3" s="179"/>
      <c r="AQ3" s="179"/>
      <c r="AR3" s="179"/>
      <c r="AS3" s="179"/>
      <c r="AT3" s="179"/>
      <c r="AU3" s="179"/>
      <c r="AV3" s="179"/>
      <c r="AW3" s="179"/>
      <c r="AX3" s="179"/>
      <c r="AY3" s="212" t="s">
        <v>22</v>
      </c>
      <c r="AZ3" s="218" t="s">
        <v>122</v>
      </c>
      <c r="BA3" s="218"/>
      <c r="BB3" s="218"/>
      <c r="BC3" s="218"/>
      <c r="BD3" s="102"/>
      <c r="BE3" s="229"/>
    </row>
    <row r="4" spans="1:57" s="39" customFormat="1" ht="20.25" customHeight="1">
      <c r="A4" s="41"/>
      <c r="B4" s="44"/>
      <c r="C4" s="44"/>
      <c r="D4" s="44"/>
      <c r="E4" s="44"/>
      <c r="F4" s="44"/>
      <c r="G4" s="44"/>
      <c r="H4" s="44"/>
      <c r="I4" s="44"/>
      <c r="J4" s="106"/>
      <c r="K4" s="111"/>
      <c r="L4" s="111"/>
      <c r="M4" s="111"/>
      <c r="N4" s="111"/>
      <c r="O4" s="111"/>
      <c r="P4" s="138"/>
      <c r="Q4" s="111"/>
      <c r="R4" s="111"/>
      <c r="S4" s="158"/>
      <c r="T4" s="41"/>
      <c r="U4" s="41"/>
      <c r="V4" s="41"/>
      <c r="W4" s="41"/>
      <c r="X4" s="41"/>
      <c r="Y4" s="41"/>
      <c r="Z4" s="182"/>
      <c r="AA4" s="182"/>
      <c r="AB4" s="163"/>
      <c r="AC4" s="163"/>
      <c r="AD4" s="186"/>
      <c r="AE4" s="41"/>
      <c r="AF4" s="41"/>
      <c r="AG4" s="41"/>
      <c r="AH4" s="41"/>
      <c r="AI4" s="41"/>
      <c r="AJ4" s="188"/>
      <c r="AK4" s="102"/>
      <c r="AL4" s="102"/>
      <c r="AM4" s="179"/>
      <c r="AN4" s="179"/>
      <c r="AO4" s="179"/>
      <c r="AP4" s="179"/>
      <c r="AQ4" s="179"/>
      <c r="AR4" s="179"/>
      <c r="AS4" s="179"/>
      <c r="AT4" s="179"/>
      <c r="AU4" s="179"/>
      <c r="AV4" s="179"/>
      <c r="AW4" s="179"/>
      <c r="AX4" s="179"/>
      <c r="AY4" s="212" t="s">
        <v>119</v>
      </c>
      <c r="AZ4" s="218" t="s">
        <v>123</v>
      </c>
      <c r="BA4" s="218"/>
      <c r="BB4" s="218"/>
      <c r="BC4" s="218"/>
      <c r="BD4" s="102"/>
      <c r="BE4" s="229"/>
    </row>
    <row r="5" spans="1:57" s="39" customFormat="1" ht="20.25" customHeight="1">
      <c r="A5" s="41"/>
      <c r="B5" s="45"/>
      <c r="C5" s="45"/>
      <c r="D5" s="45"/>
      <c r="E5" s="45"/>
      <c r="F5" s="45"/>
      <c r="G5" s="45"/>
      <c r="H5" s="45"/>
      <c r="I5" s="45"/>
      <c r="J5" s="107"/>
      <c r="K5" s="112"/>
      <c r="L5" s="120"/>
      <c r="M5" s="120"/>
      <c r="N5" s="120"/>
      <c r="O5" s="120"/>
      <c r="P5" s="45"/>
      <c r="Q5" s="149"/>
      <c r="R5" s="149"/>
      <c r="S5" s="159"/>
      <c r="T5" s="41"/>
      <c r="U5" s="41"/>
      <c r="V5" s="41"/>
      <c r="W5" s="41"/>
      <c r="X5" s="41"/>
      <c r="Y5" s="41"/>
      <c r="Z5" s="182"/>
      <c r="AA5" s="182"/>
      <c r="AB5" s="163"/>
      <c r="AC5" s="163"/>
      <c r="AD5" s="187"/>
      <c r="AE5" s="187"/>
      <c r="AF5" s="187"/>
      <c r="AG5" s="187"/>
      <c r="AH5" s="41"/>
      <c r="AI5" s="41"/>
      <c r="AJ5" s="187" t="s">
        <v>110</v>
      </c>
      <c r="AK5" s="187"/>
      <c r="AL5" s="187"/>
      <c r="AM5" s="187"/>
      <c r="AN5" s="187"/>
      <c r="AO5" s="187"/>
      <c r="AP5" s="187"/>
      <c r="AQ5" s="187"/>
      <c r="AR5" s="44"/>
      <c r="AS5" s="44"/>
      <c r="AT5" s="193"/>
      <c r="AU5" s="187"/>
      <c r="AV5" s="203">
        <v>40</v>
      </c>
      <c r="AW5" s="211"/>
      <c r="AX5" s="193" t="s">
        <v>118</v>
      </c>
      <c r="AY5" s="187"/>
      <c r="AZ5" s="203">
        <v>160</v>
      </c>
      <c r="BA5" s="211"/>
      <c r="BB5" s="193" t="s">
        <v>124</v>
      </c>
      <c r="BC5" s="187"/>
      <c r="BD5" s="41"/>
      <c r="BE5" s="229"/>
    </row>
    <row r="6" spans="1:57" s="39" customFormat="1" ht="20.25" customHeight="1">
      <c r="A6" s="41"/>
      <c r="B6" s="45"/>
      <c r="C6" s="45"/>
      <c r="D6" s="45"/>
      <c r="E6" s="45"/>
      <c r="F6" s="45"/>
      <c r="G6" s="45"/>
      <c r="H6" s="45"/>
      <c r="I6" s="45"/>
      <c r="J6" s="107"/>
      <c r="K6" s="112"/>
      <c r="L6" s="120"/>
      <c r="M6" s="120"/>
      <c r="N6" s="120"/>
      <c r="O6" s="120"/>
      <c r="P6" s="45"/>
      <c r="Q6" s="149"/>
      <c r="R6" s="149"/>
      <c r="S6" s="159"/>
      <c r="T6" s="41"/>
      <c r="U6" s="41"/>
      <c r="V6" s="41"/>
      <c r="W6" s="41"/>
      <c r="X6" s="41"/>
      <c r="Y6" s="41"/>
      <c r="Z6" s="182"/>
      <c r="AA6" s="182"/>
      <c r="AB6" s="163"/>
      <c r="AC6" s="163"/>
      <c r="AD6" s="187"/>
      <c r="AE6" s="187"/>
      <c r="AF6" s="187"/>
      <c r="AG6" s="187"/>
      <c r="AH6" s="41"/>
      <c r="AI6" s="41"/>
      <c r="AJ6" s="187"/>
      <c r="AK6" s="187"/>
      <c r="AL6" s="187"/>
      <c r="AM6" s="187"/>
      <c r="AN6" s="187"/>
      <c r="AO6" s="187"/>
      <c r="AP6" s="187"/>
      <c r="AQ6" s="159" t="s">
        <v>115</v>
      </c>
      <c r="AR6" s="187"/>
      <c r="AS6" s="192"/>
      <c r="AT6" s="192"/>
      <c r="AU6" s="192"/>
      <c r="AV6" s="187"/>
      <c r="AW6" s="187"/>
      <c r="AX6" s="191"/>
      <c r="AY6" s="187"/>
      <c r="AZ6" s="203">
        <v>100</v>
      </c>
      <c r="BA6" s="211"/>
      <c r="BB6" s="224" t="s">
        <v>125</v>
      </c>
      <c r="BC6" s="187"/>
      <c r="BD6" s="41"/>
      <c r="BE6" s="229"/>
    </row>
    <row r="7" spans="1:57" s="39" customFormat="1" ht="20.25" customHeight="1">
      <c r="A7" s="41"/>
      <c r="B7" s="45"/>
      <c r="C7" s="45"/>
      <c r="D7" s="45"/>
      <c r="E7" s="45"/>
      <c r="F7" s="45"/>
      <c r="G7" s="45"/>
      <c r="H7" s="45"/>
      <c r="I7" s="45"/>
      <c r="J7" s="45"/>
      <c r="K7" s="113"/>
      <c r="L7" s="113"/>
      <c r="M7" s="113"/>
      <c r="N7" s="45"/>
      <c r="O7" s="131"/>
      <c r="P7" s="139"/>
      <c r="Q7" s="139"/>
      <c r="R7" s="157"/>
      <c r="S7" s="160"/>
      <c r="T7" s="41"/>
      <c r="U7" s="41"/>
      <c r="V7" s="41"/>
      <c r="W7" s="41"/>
      <c r="X7" s="41"/>
      <c r="Y7" s="41"/>
      <c r="Z7" s="182"/>
      <c r="AA7" s="182"/>
      <c r="AB7" s="163"/>
      <c r="AC7" s="163"/>
      <c r="AD7" s="67"/>
      <c r="AE7" s="40"/>
      <c r="AF7" s="40"/>
      <c r="AG7" s="40"/>
      <c r="AH7" s="41"/>
      <c r="AI7" s="41"/>
      <c r="AJ7" s="41"/>
      <c r="AK7" s="41"/>
      <c r="AL7" s="40"/>
      <c r="AM7" s="40"/>
      <c r="AN7" s="190"/>
      <c r="AO7" s="191"/>
      <c r="AP7" s="191"/>
      <c r="AQ7" s="192"/>
      <c r="AR7" s="192"/>
      <c r="AS7" s="192"/>
      <c r="AT7" s="192"/>
      <c r="AU7" s="192"/>
      <c r="AV7" s="192"/>
      <c r="AW7" s="187" t="s">
        <v>116</v>
      </c>
      <c r="AX7" s="187"/>
      <c r="AY7" s="187"/>
      <c r="AZ7" s="219">
        <f>DAY(EOMONTH(DATE(X2,AB2,1),0))</f>
        <v>31</v>
      </c>
      <c r="BA7" s="223"/>
      <c r="BB7" s="193" t="s">
        <v>126</v>
      </c>
      <c r="BC7" s="41"/>
      <c r="BD7" s="41"/>
      <c r="BE7" s="229"/>
    </row>
    <row r="8" spans="1:57" ht="5.0999999999999996" customHeight="1">
      <c r="A8" s="42"/>
      <c r="B8" s="42"/>
      <c r="C8" s="54"/>
      <c r="D8" s="54"/>
      <c r="E8" s="42"/>
      <c r="F8" s="42"/>
      <c r="G8" s="92"/>
      <c r="H8" s="42"/>
      <c r="I8" s="42"/>
      <c r="J8" s="42"/>
      <c r="K8" s="42"/>
      <c r="L8" s="42"/>
      <c r="M8" s="42"/>
      <c r="N8" s="42"/>
      <c r="O8" s="42"/>
      <c r="P8" s="42"/>
      <c r="Q8" s="42"/>
      <c r="R8" s="42"/>
      <c r="S8" s="54"/>
      <c r="T8" s="42"/>
      <c r="U8" s="42"/>
      <c r="V8" s="42"/>
      <c r="W8" s="42"/>
      <c r="X8" s="42"/>
      <c r="Y8" s="42"/>
      <c r="Z8" s="42"/>
      <c r="AA8" s="42"/>
      <c r="AB8" s="42"/>
      <c r="AC8" s="42"/>
      <c r="AD8" s="42"/>
      <c r="AE8" s="42"/>
      <c r="AF8" s="42"/>
      <c r="AG8" s="42"/>
      <c r="AH8" s="42"/>
      <c r="AI8" s="42"/>
      <c r="AJ8" s="54"/>
      <c r="AK8" s="42"/>
      <c r="AL8" s="42"/>
      <c r="AM8" s="42"/>
      <c r="AN8" s="42"/>
      <c r="AO8" s="42"/>
      <c r="AP8" s="42"/>
      <c r="AQ8" s="42"/>
      <c r="AR8" s="42"/>
      <c r="AS8" s="42"/>
      <c r="AT8" s="42"/>
      <c r="AU8" s="42"/>
      <c r="AV8" s="42"/>
      <c r="AW8" s="42"/>
      <c r="AX8" s="42"/>
      <c r="AY8" s="42"/>
      <c r="AZ8" s="42"/>
      <c r="BA8" s="42"/>
      <c r="BB8" s="42"/>
      <c r="BC8" s="225"/>
      <c r="BD8" s="225"/>
      <c r="BE8" s="230"/>
    </row>
    <row r="9" spans="1:57" ht="20.25" customHeight="1">
      <c r="A9" s="42"/>
      <c r="B9" s="46" t="s">
        <v>59</v>
      </c>
      <c r="C9" s="55" t="s">
        <v>63</v>
      </c>
      <c r="D9" s="71"/>
      <c r="E9" s="81" t="s">
        <v>76</v>
      </c>
      <c r="F9" s="71"/>
      <c r="G9" s="81" t="s">
        <v>82</v>
      </c>
      <c r="H9" s="55"/>
      <c r="I9" s="55"/>
      <c r="J9" s="55"/>
      <c r="K9" s="71"/>
      <c r="L9" s="81" t="s">
        <v>91</v>
      </c>
      <c r="M9" s="55"/>
      <c r="N9" s="55"/>
      <c r="O9" s="132"/>
      <c r="P9" s="140" t="s">
        <v>34</v>
      </c>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96" t="str">
        <f>IF(AZ3="４週","(10)1～4週目の勤務時間数合計","(10)1か月の勤務時間数合計")</f>
        <v>(10)1～4週目の勤務時間数合計</v>
      </c>
      <c r="AV9" s="204"/>
      <c r="AW9" s="196" t="s">
        <v>117</v>
      </c>
      <c r="AX9" s="204"/>
      <c r="AY9" s="213" t="s">
        <v>120</v>
      </c>
      <c r="AZ9" s="213"/>
      <c r="BA9" s="213"/>
      <c r="BB9" s="213"/>
      <c r="BC9" s="213"/>
      <c r="BD9" s="213"/>
    </row>
    <row r="10" spans="1:57" ht="20.25" customHeight="1">
      <c r="A10" s="42"/>
      <c r="B10" s="47"/>
      <c r="C10" s="56"/>
      <c r="D10" s="72"/>
      <c r="E10" s="82"/>
      <c r="F10" s="72"/>
      <c r="G10" s="82"/>
      <c r="H10" s="56"/>
      <c r="I10" s="56"/>
      <c r="J10" s="56"/>
      <c r="K10" s="72"/>
      <c r="L10" s="82"/>
      <c r="M10" s="56"/>
      <c r="N10" s="56"/>
      <c r="O10" s="133"/>
      <c r="P10" s="141" t="s">
        <v>95</v>
      </c>
      <c r="Q10" s="151"/>
      <c r="R10" s="151"/>
      <c r="S10" s="151"/>
      <c r="T10" s="151"/>
      <c r="U10" s="151"/>
      <c r="V10" s="169"/>
      <c r="W10" s="141" t="s">
        <v>105</v>
      </c>
      <c r="X10" s="151"/>
      <c r="Y10" s="151"/>
      <c r="Z10" s="151"/>
      <c r="AA10" s="151"/>
      <c r="AB10" s="151"/>
      <c r="AC10" s="169"/>
      <c r="AD10" s="141" t="s">
        <v>109</v>
      </c>
      <c r="AE10" s="151"/>
      <c r="AF10" s="151"/>
      <c r="AG10" s="151"/>
      <c r="AH10" s="151"/>
      <c r="AI10" s="151"/>
      <c r="AJ10" s="169"/>
      <c r="AK10" s="141" t="s">
        <v>113</v>
      </c>
      <c r="AL10" s="151"/>
      <c r="AM10" s="151"/>
      <c r="AN10" s="151"/>
      <c r="AO10" s="151"/>
      <c r="AP10" s="151"/>
      <c r="AQ10" s="169"/>
      <c r="AR10" s="141" t="s">
        <v>62</v>
      </c>
      <c r="AS10" s="151"/>
      <c r="AT10" s="169"/>
      <c r="AU10" s="197"/>
      <c r="AV10" s="205"/>
      <c r="AW10" s="197"/>
      <c r="AX10" s="205"/>
      <c r="AY10" s="213"/>
      <c r="AZ10" s="213"/>
      <c r="BA10" s="213"/>
      <c r="BB10" s="213"/>
      <c r="BC10" s="213"/>
      <c r="BD10" s="213"/>
    </row>
    <row r="11" spans="1:57" ht="20.25" customHeight="1">
      <c r="A11" s="42"/>
      <c r="B11" s="47"/>
      <c r="C11" s="56"/>
      <c r="D11" s="72"/>
      <c r="E11" s="82"/>
      <c r="F11" s="72"/>
      <c r="G11" s="82"/>
      <c r="H11" s="56"/>
      <c r="I11" s="56"/>
      <c r="J11" s="56"/>
      <c r="K11" s="72"/>
      <c r="L11" s="82"/>
      <c r="M11" s="56"/>
      <c r="N11" s="56"/>
      <c r="O11" s="133"/>
      <c r="P11" s="142">
        <f>DAY(DATE($X$2,$AB$2,1))</f>
        <v>1</v>
      </c>
      <c r="Q11" s="152">
        <f>DAY(DATE($X$2,$AB$2,2))</f>
        <v>2</v>
      </c>
      <c r="R11" s="152">
        <f>DAY(DATE($X$2,$AB$2,3))</f>
        <v>3</v>
      </c>
      <c r="S11" s="152">
        <f>DAY(DATE($X$2,$AB$2,4))</f>
        <v>4</v>
      </c>
      <c r="T11" s="152">
        <f>DAY(DATE($X$2,$AB$2,5))</f>
        <v>5</v>
      </c>
      <c r="U11" s="152">
        <f>DAY(DATE($X$2,$AB$2,6))</f>
        <v>6</v>
      </c>
      <c r="V11" s="170">
        <f>DAY(DATE($X$2,$AB$2,7))</f>
        <v>7</v>
      </c>
      <c r="W11" s="142">
        <f>DAY(DATE($X$2,$AB$2,8))</f>
        <v>8</v>
      </c>
      <c r="X11" s="152">
        <f>DAY(DATE($X$2,$AB$2,9))</f>
        <v>9</v>
      </c>
      <c r="Y11" s="152">
        <f>DAY(DATE($X$2,$AB$2,10))</f>
        <v>10</v>
      </c>
      <c r="Z11" s="152">
        <f>DAY(DATE($X$2,$AB$2,11))</f>
        <v>11</v>
      </c>
      <c r="AA11" s="152">
        <f>DAY(DATE($X$2,$AB$2,12))</f>
        <v>12</v>
      </c>
      <c r="AB11" s="152">
        <f>DAY(DATE($X$2,$AB$2,13))</f>
        <v>13</v>
      </c>
      <c r="AC11" s="170">
        <f>DAY(DATE($X$2,$AB$2,14))</f>
        <v>14</v>
      </c>
      <c r="AD11" s="142">
        <f>DAY(DATE($X$2,$AB$2,15))</f>
        <v>15</v>
      </c>
      <c r="AE11" s="152">
        <f>DAY(DATE($X$2,$AB$2,16))</f>
        <v>16</v>
      </c>
      <c r="AF11" s="152">
        <f>DAY(DATE($X$2,$AB$2,17))</f>
        <v>17</v>
      </c>
      <c r="AG11" s="152">
        <f>DAY(DATE($X$2,$AB$2,18))</f>
        <v>18</v>
      </c>
      <c r="AH11" s="152">
        <f>DAY(DATE($X$2,$AB$2,19))</f>
        <v>19</v>
      </c>
      <c r="AI11" s="152">
        <f>DAY(DATE($X$2,$AB$2,20))</f>
        <v>20</v>
      </c>
      <c r="AJ11" s="170">
        <f>DAY(DATE($X$2,$AB$2,21))</f>
        <v>21</v>
      </c>
      <c r="AK11" s="142">
        <f>DAY(DATE($X$2,$AB$2,22))</f>
        <v>22</v>
      </c>
      <c r="AL11" s="152">
        <f>DAY(DATE($X$2,$AB$2,23))</f>
        <v>23</v>
      </c>
      <c r="AM11" s="152">
        <f>DAY(DATE($X$2,$AB$2,24))</f>
        <v>24</v>
      </c>
      <c r="AN11" s="152">
        <f>DAY(DATE($X$2,$AB$2,25))</f>
        <v>25</v>
      </c>
      <c r="AO11" s="152">
        <f>DAY(DATE($X$2,$AB$2,26))</f>
        <v>26</v>
      </c>
      <c r="AP11" s="152">
        <f>DAY(DATE($X$2,$AB$2,27))</f>
        <v>27</v>
      </c>
      <c r="AQ11" s="170">
        <f>DAY(DATE($X$2,$AB$2,28))</f>
        <v>28</v>
      </c>
      <c r="AR11" s="142" t="str">
        <f>IF(AZ3="暦月",IF(DAY(DATE($X$2,$AB$2,29))=29,29,""),"")</f>
        <v/>
      </c>
      <c r="AS11" s="152" t="str">
        <f>IF(AZ3="暦月",IF(DAY(DATE($X$2,$AB$2,30))=30,30,""),"")</f>
        <v/>
      </c>
      <c r="AT11" s="194" t="str">
        <f>IF(AZ3="暦月",IF(DAY(DATE($X$2,$AB$2,31))=31,31,""),"")</f>
        <v/>
      </c>
      <c r="AU11" s="197"/>
      <c r="AV11" s="205"/>
      <c r="AW11" s="197"/>
      <c r="AX11" s="205"/>
      <c r="AY11" s="213"/>
      <c r="AZ11" s="213"/>
      <c r="BA11" s="213"/>
      <c r="BB11" s="213"/>
      <c r="BC11" s="213"/>
      <c r="BD11" s="213"/>
    </row>
    <row r="12" spans="1:57" ht="20.25" hidden="1" customHeight="1">
      <c r="A12" s="42"/>
      <c r="B12" s="47"/>
      <c r="C12" s="56"/>
      <c r="D12" s="72"/>
      <c r="E12" s="82"/>
      <c r="F12" s="72"/>
      <c r="G12" s="82"/>
      <c r="H12" s="56"/>
      <c r="I12" s="56"/>
      <c r="J12" s="56"/>
      <c r="K12" s="72"/>
      <c r="L12" s="82"/>
      <c r="M12" s="56"/>
      <c r="N12" s="56"/>
      <c r="O12" s="133"/>
      <c r="P12" s="142">
        <f>WEEKDAY(DATE($X$2,$AB$2,1))</f>
        <v>6</v>
      </c>
      <c r="Q12" s="152">
        <f>WEEKDAY(DATE($X$2,$AB$2,2))</f>
        <v>7</v>
      </c>
      <c r="R12" s="152">
        <f>WEEKDAY(DATE($X$2,$AB$2,3))</f>
        <v>1</v>
      </c>
      <c r="S12" s="152">
        <f>WEEKDAY(DATE($X$2,$AB$2,4))</f>
        <v>2</v>
      </c>
      <c r="T12" s="152">
        <f>WEEKDAY(DATE($X$2,$AB$2,5))</f>
        <v>3</v>
      </c>
      <c r="U12" s="152">
        <f>WEEKDAY(DATE($X$2,$AB$2,6))</f>
        <v>4</v>
      </c>
      <c r="V12" s="170">
        <f>WEEKDAY(DATE($X$2,$AB$2,7))</f>
        <v>5</v>
      </c>
      <c r="W12" s="142">
        <f>WEEKDAY(DATE($X$2,$AB$2,8))</f>
        <v>6</v>
      </c>
      <c r="X12" s="152">
        <f>WEEKDAY(DATE($X$2,$AB$2,9))</f>
        <v>7</v>
      </c>
      <c r="Y12" s="152">
        <f>WEEKDAY(DATE($X$2,$AB$2,10))</f>
        <v>1</v>
      </c>
      <c r="Z12" s="152">
        <f>WEEKDAY(DATE($X$2,$AB$2,11))</f>
        <v>2</v>
      </c>
      <c r="AA12" s="152">
        <f>WEEKDAY(DATE($X$2,$AB$2,12))</f>
        <v>3</v>
      </c>
      <c r="AB12" s="152">
        <f>WEEKDAY(DATE($X$2,$AB$2,13))</f>
        <v>4</v>
      </c>
      <c r="AC12" s="170">
        <f>WEEKDAY(DATE($X$2,$AB$2,14))</f>
        <v>5</v>
      </c>
      <c r="AD12" s="142">
        <f>WEEKDAY(DATE($X$2,$AB$2,15))</f>
        <v>6</v>
      </c>
      <c r="AE12" s="152">
        <f>WEEKDAY(DATE($X$2,$AB$2,16))</f>
        <v>7</v>
      </c>
      <c r="AF12" s="152">
        <f>WEEKDAY(DATE($X$2,$AB$2,17))</f>
        <v>1</v>
      </c>
      <c r="AG12" s="152">
        <f>WEEKDAY(DATE($X$2,$AB$2,18))</f>
        <v>2</v>
      </c>
      <c r="AH12" s="152">
        <f>WEEKDAY(DATE($X$2,$AB$2,19))</f>
        <v>3</v>
      </c>
      <c r="AI12" s="152">
        <f>WEEKDAY(DATE($X$2,$AB$2,20))</f>
        <v>4</v>
      </c>
      <c r="AJ12" s="170">
        <f>WEEKDAY(DATE($X$2,$AB$2,21))</f>
        <v>5</v>
      </c>
      <c r="AK12" s="142">
        <f>WEEKDAY(DATE($X$2,$AB$2,22))</f>
        <v>6</v>
      </c>
      <c r="AL12" s="152">
        <f>WEEKDAY(DATE($X$2,$AB$2,23))</f>
        <v>7</v>
      </c>
      <c r="AM12" s="152">
        <f>WEEKDAY(DATE($X$2,$AB$2,24))</f>
        <v>1</v>
      </c>
      <c r="AN12" s="152">
        <f>WEEKDAY(DATE($X$2,$AB$2,25))</f>
        <v>2</v>
      </c>
      <c r="AO12" s="152">
        <f>WEEKDAY(DATE($X$2,$AB$2,26))</f>
        <v>3</v>
      </c>
      <c r="AP12" s="152">
        <f>WEEKDAY(DATE($X$2,$AB$2,27))</f>
        <v>4</v>
      </c>
      <c r="AQ12" s="170">
        <f>WEEKDAY(DATE($X$2,$AB$2,28))</f>
        <v>5</v>
      </c>
      <c r="AR12" s="142">
        <f>IF(AR11=29,WEEKDAY(DATE($X$2,$AB$2,29)),0)</f>
        <v>0</v>
      </c>
      <c r="AS12" s="152">
        <f>IF(AS11=30,WEEKDAY(DATE($X$2,$AB$2,30)),0)</f>
        <v>0</v>
      </c>
      <c r="AT12" s="194">
        <f>IF(AT11=31,WEEKDAY(DATE($X$2,$AB$2,31)),0)</f>
        <v>0</v>
      </c>
      <c r="AU12" s="198"/>
      <c r="AV12" s="206"/>
      <c r="AW12" s="198"/>
      <c r="AX12" s="206"/>
      <c r="AY12" s="214"/>
      <c r="AZ12" s="214"/>
      <c r="BA12" s="214"/>
      <c r="BB12" s="214"/>
      <c r="BC12" s="214"/>
      <c r="BD12" s="214"/>
    </row>
    <row r="13" spans="1:57" ht="20.25" customHeight="1">
      <c r="A13" s="42"/>
      <c r="B13" s="48"/>
      <c r="C13" s="57"/>
      <c r="D13" s="73"/>
      <c r="E13" s="83"/>
      <c r="F13" s="73"/>
      <c r="G13" s="83"/>
      <c r="H13" s="57"/>
      <c r="I13" s="57"/>
      <c r="J13" s="57"/>
      <c r="K13" s="73"/>
      <c r="L13" s="83"/>
      <c r="M13" s="57"/>
      <c r="N13" s="57"/>
      <c r="O13" s="134"/>
      <c r="P13" s="143" t="str">
        <f t="shared" ref="P13:AQ13" si="0">IF(P12=1,"日",IF(P12=2,"月",IF(P12=3,"火",IF(P12=4,"水",IF(P12=5,"木",IF(P12=6,"金","土"))))))</f>
        <v>金</v>
      </c>
      <c r="Q13" s="153" t="str">
        <f t="shared" si="0"/>
        <v>土</v>
      </c>
      <c r="R13" s="153" t="str">
        <f t="shared" si="0"/>
        <v>日</v>
      </c>
      <c r="S13" s="153" t="str">
        <f t="shared" si="0"/>
        <v>月</v>
      </c>
      <c r="T13" s="153" t="str">
        <f t="shared" si="0"/>
        <v>火</v>
      </c>
      <c r="U13" s="153" t="str">
        <f t="shared" si="0"/>
        <v>水</v>
      </c>
      <c r="V13" s="171" t="str">
        <f t="shared" si="0"/>
        <v>木</v>
      </c>
      <c r="W13" s="143" t="str">
        <f t="shared" si="0"/>
        <v>金</v>
      </c>
      <c r="X13" s="153" t="str">
        <f t="shared" si="0"/>
        <v>土</v>
      </c>
      <c r="Y13" s="153" t="str">
        <f t="shared" si="0"/>
        <v>日</v>
      </c>
      <c r="Z13" s="153" t="str">
        <f t="shared" si="0"/>
        <v>月</v>
      </c>
      <c r="AA13" s="153" t="str">
        <f t="shared" si="0"/>
        <v>火</v>
      </c>
      <c r="AB13" s="153" t="str">
        <f t="shared" si="0"/>
        <v>水</v>
      </c>
      <c r="AC13" s="171" t="str">
        <f t="shared" si="0"/>
        <v>木</v>
      </c>
      <c r="AD13" s="143" t="str">
        <f t="shared" si="0"/>
        <v>金</v>
      </c>
      <c r="AE13" s="153" t="str">
        <f t="shared" si="0"/>
        <v>土</v>
      </c>
      <c r="AF13" s="153" t="str">
        <f t="shared" si="0"/>
        <v>日</v>
      </c>
      <c r="AG13" s="153" t="str">
        <f t="shared" si="0"/>
        <v>月</v>
      </c>
      <c r="AH13" s="153" t="str">
        <f t="shared" si="0"/>
        <v>火</v>
      </c>
      <c r="AI13" s="153" t="str">
        <f t="shared" si="0"/>
        <v>水</v>
      </c>
      <c r="AJ13" s="171" t="str">
        <f t="shared" si="0"/>
        <v>木</v>
      </c>
      <c r="AK13" s="143" t="str">
        <f t="shared" si="0"/>
        <v>金</v>
      </c>
      <c r="AL13" s="153" t="str">
        <f t="shared" si="0"/>
        <v>土</v>
      </c>
      <c r="AM13" s="153" t="str">
        <f t="shared" si="0"/>
        <v>日</v>
      </c>
      <c r="AN13" s="153" t="str">
        <f t="shared" si="0"/>
        <v>月</v>
      </c>
      <c r="AO13" s="153" t="str">
        <f t="shared" si="0"/>
        <v>火</v>
      </c>
      <c r="AP13" s="153" t="str">
        <f t="shared" si="0"/>
        <v>水</v>
      </c>
      <c r="AQ13" s="171" t="str">
        <f t="shared" si="0"/>
        <v>木</v>
      </c>
      <c r="AR13" s="153" t="str">
        <f>IF(AR12=1,"日",IF(AR12=2,"月",IF(AR12=3,"火",IF(AR12=4,"水",IF(AR12=5,"木",IF(AR12=6,"金",IF(AR12=0,"","土")))))))</f>
        <v/>
      </c>
      <c r="AS13" s="153" t="str">
        <f>IF(AS12=1,"日",IF(AS12=2,"月",IF(AS12=3,"火",IF(AS12=4,"水",IF(AS12=5,"木",IF(AS12=6,"金",IF(AS12=0,"","土")))))))</f>
        <v/>
      </c>
      <c r="AT13" s="195" t="str">
        <f>IF(AT12=1,"日",IF(AT12=2,"月",IF(AT12=3,"火",IF(AT12=4,"水",IF(AT12=5,"木",IF(AT12=6,"金",IF(AT12=0,"","土")))))))</f>
        <v/>
      </c>
      <c r="AU13" s="199"/>
      <c r="AV13" s="207"/>
      <c r="AW13" s="199"/>
      <c r="AX13" s="207"/>
      <c r="AY13" s="214"/>
      <c r="AZ13" s="214"/>
      <c r="BA13" s="214"/>
      <c r="BB13" s="214"/>
      <c r="BC13" s="214"/>
      <c r="BD13" s="214"/>
    </row>
    <row r="14" spans="1:57" ht="39.950000000000003" customHeight="1">
      <c r="A14" s="42"/>
      <c r="B14" s="49">
        <v>1</v>
      </c>
      <c r="C14" s="58"/>
      <c r="D14" s="74"/>
      <c r="E14" s="84"/>
      <c r="F14" s="89"/>
      <c r="G14" s="95"/>
      <c r="H14" s="98"/>
      <c r="I14" s="98"/>
      <c r="J14" s="98"/>
      <c r="K14" s="114"/>
      <c r="L14" s="121"/>
      <c r="M14" s="125"/>
      <c r="N14" s="125"/>
      <c r="O14" s="135"/>
      <c r="P14" s="144"/>
      <c r="Q14" s="154"/>
      <c r="R14" s="154"/>
      <c r="S14" s="154"/>
      <c r="T14" s="154"/>
      <c r="U14" s="154"/>
      <c r="V14" s="172"/>
      <c r="W14" s="144"/>
      <c r="X14" s="154"/>
      <c r="Y14" s="154"/>
      <c r="Z14" s="154"/>
      <c r="AA14" s="154"/>
      <c r="AB14" s="154"/>
      <c r="AC14" s="172"/>
      <c r="AD14" s="144"/>
      <c r="AE14" s="154"/>
      <c r="AF14" s="154"/>
      <c r="AG14" s="154"/>
      <c r="AH14" s="154"/>
      <c r="AI14" s="154"/>
      <c r="AJ14" s="172"/>
      <c r="AK14" s="144"/>
      <c r="AL14" s="154"/>
      <c r="AM14" s="154"/>
      <c r="AN14" s="154"/>
      <c r="AO14" s="154"/>
      <c r="AP14" s="154"/>
      <c r="AQ14" s="172"/>
      <c r="AR14" s="144"/>
      <c r="AS14" s="154"/>
      <c r="AT14" s="172"/>
      <c r="AU14" s="200">
        <f t="shared" ref="AU14:AU31" si="1">IF($AZ$3="４週",SUM(P14:AQ14),IF($AZ$3="暦月",SUM(P14:AT14),""))</f>
        <v>0</v>
      </c>
      <c r="AV14" s="208"/>
      <c r="AW14" s="200">
        <f t="shared" ref="AW14:AW31" si="2">IF($AZ$3="４週",AU14/4,IF($AZ$3="暦月",AU14/($AZ$7/7),""))</f>
        <v>0</v>
      </c>
      <c r="AX14" s="208"/>
      <c r="AY14" s="215"/>
      <c r="AZ14" s="220"/>
      <c r="BA14" s="220"/>
      <c r="BB14" s="220"/>
      <c r="BC14" s="220"/>
      <c r="BD14" s="226"/>
    </row>
    <row r="15" spans="1:57" ht="39.950000000000003" customHeight="1">
      <c r="A15" s="42"/>
      <c r="B15" s="50">
        <f t="shared" ref="B15:B31" si="3">B14+1</f>
        <v>2</v>
      </c>
      <c r="C15" s="59"/>
      <c r="D15" s="75"/>
      <c r="E15" s="85"/>
      <c r="F15" s="90"/>
      <c r="G15" s="96"/>
      <c r="H15" s="99"/>
      <c r="I15" s="99"/>
      <c r="J15" s="99"/>
      <c r="K15" s="115"/>
      <c r="L15" s="122"/>
      <c r="M15" s="126"/>
      <c r="N15" s="126"/>
      <c r="O15" s="136"/>
      <c r="P15" s="145"/>
      <c r="Q15" s="155"/>
      <c r="R15" s="155"/>
      <c r="S15" s="155"/>
      <c r="T15" s="155"/>
      <c r="U15" s="155"/>
      <c r="V15" s="173"/>
      <c r="W15" s="145"/>
      <c r="X15" s="155"/>
      <c r="Y15" s="155"/>
      <c r="Z15" s="155"/>
      <c r="AA15" s="155"/>
      <c r="AB15" s="155"/>
      <c r="AC15" s="173"/>
      <c r="AD15" s="145"/>
      <c r="AE15" s="155"/>
      <c r="AF15" s="155"/>
      <c r="AG15" s="155"/>
      <c r="AH15" s="155"/>
      <c r="AI15" s="155"/>
      <c r="AJ15" s="173"/>
      <c r="AK15" s="145"/>
      <c r="AL15" s="155"/>
      <c r="AM15" s="155"/>
      <c r="AN15" s="155"/>
      <c r="AO15" s="155"/>
      <c r="AP15" s="155"/>
      <c r="AQ15" s="173"/>
      <c r="AR15" s="145"/>
      <c r="AS15" s="155"/>
      <c r="AT15" s="173"/>
      <c r="AU15" s="201">
        <f t="shared" si="1"/>
        <v>0</v>
      </c>
      <c r="AV15" s="209"/>
      <c r="AW15" s="201">
        <f t="shared" si="2"/>
        <v>0</v>
      </c>
      <c r="AX15" s="209"/>
      <c r="AY15" s="216"/>
      <c r="AZ15" s="221"/>
      <c r="BA15" s="221"/>
      <c r="BB15" s="221"/>
      <c r="BC15" s="221"/>
      <c r="BD15" s="227"/>
    </row>
    <row r="16" spans="1:57" ht="39.950000000000003" customHeight="1">
      <c r="A16" s="42"/>
      <c r="B16" s="50">
        <f t="shared" si="3"/>
        <v>3</v>
      </c>
      <c r="C16" s="59"/>
      <c r="D16" s="75"/>
      <c r="E16" s="85"/>
      <c r="F16" s="90"/>
      <c r="G16" s="96"/>
      <c r="H16" s="99"/>
      <c r="I16" s="99"/>
      <c r="J16" s="99"/>
      <c r="K16" s="115"/>
      <c r="L16" s="122"/>
      <c r="M16" s="126"/>
      <c r="N16" s="126"/>
      <c r="O16" s="136"/>
      <c r="P16" s="145"/>
      <c r="Q16" s="155"/>
      <c r="R16" s="155"/>
      <c r="S16" s="155"/>
      <c r="T16" s="155"/>
      <c r="U16" s="155"/>
      <c r="V16" s="173"/>
      <c r="W16" s="145"/>
      <c r="X16" s="155"/>
      <c r="Y16" s="155"/>
      <c r="Z16" s="155"/>
      <c r="AA16" s="155"/>
      <c r="AB16" s="155"/>
      <c r="AC16" s="173"/>
      <c r="AD16" s="145"/>
      <c r="AE16" s="155"/>
      <c r="AF16" s="155"/>
      <c r="AG16" s="155"/>
      <c r="AH16" s="155"/>
      <c r="AI16" s="155"/>
      <c r="AJ16" s="173"/>
      <c r="AK16" s="145"/>
      <c r="AL16" s="155"/>
      <c r="AM16" s="155"/>
      <c r="AN16" s="155"/>
      <c r="AO16" s="155"/>
      <c r="AP16" s="155"/>
      <c r="AQ16" s="173"/>
      <c r="AR16" s="145"/>
      <c r="AS16" s="155"/>
      <c r="AT16" s="173"/>
      <c r="AU16" s="201">
        <f t="shared" si="1"/>
        <v>0</v>
      </c>
      <c r="AV16" s="209"/>
      <c r="AW16" s="201">
        <f t="shared" si="2"/>
        <v>0</v>
      </c>
      <c r="AX16" s="209"/>
      <c r="AY16" s="216"/>
      <c r="AZ16" s="221"/>
      <c r="BA16" s="221"/>
      <c r="BB16" s="221"/>
      <c r="BC16" s="221"/>
      <c r="BD16" s="227"/>
    </row>
    <row r="17" spans="1:56" ht="39.950000000000003" customHeight="1">
      <c r="A17" s="42"/>
      <c r="B17" s="50">
        <f t="shared" si="3"/>
        <v>4</v>
      </c>
      <c r="C17" s="59"/>
      <c r="D17" s="75"/>
      <c r="E17" s="85"/>
      <c r="F17" s="90"/>
      <c r="G17" s="96"/>
      <c r="H17" s="99"/>
      <c r="I17" s="99"/>
      <c r="J17" s="99"/>
      <c r="K17" s="115"/>
      <c r="L17" s="122"/>
      <c r="M17" s="126"/>
      <c r="N17" s="126"/>
      <c r="O17" s="136"/>
      <c r="P17" s="145"/>
      <c r="Q17" s="155"/>
      <c r="R17" s="155"/>
      <c r="S17" s="155"/>
      <c r="T17" s="155"/>
      <c r="U17" s="155"/>
      <c r="V17" s="173"/>
      <c r="W17" s="145"/>
      <c r="X17" s="155"/>
      <c r="Y17" s="155"/>
      <c r="Z17" s="155"/>
      <c r="AA17" s="155"/>
      <c r="AB17" s="155"/>
      <c r="AC17" s="173"/>
      <c r="AD17" s="145"/>
      <c r="AE17" s="155"/>
      <c r="AF17" s="155"/>
      <c r="AG17" s="155"/>
      <c r="AH17" s="155"/>
      <c r="AI17" s="155"/>
      <c r="AJ17" s="173"/>
      <c r="AK17" s="145"/>
      <c r="AL17" s="155"/>
      <c r="AM17" s="155"/>
      <c r="AN17" s="155"/>
      <c r="AO17" s="155"/>
      <c r="AP17" s="155"/>
      <c r="AQ17" s="173"/>
      <c r="AR17" s="145"/>
      <c r="AS17" s="155"/>
      <c r="AT17" s="173"/>
      <c r="AU17" s="201">
        <f t="shared" si="1"/>
        <v>0</v>
      </c>
      <c r="AV17" s="209"/>
      <c r="AW17" s="201">
        <f t="shared" si="2"/>
        <v>0</v>
      </c>
      <c r="AX17" s="209"/>
      <c r="AY17" s="216"/>
      <c r="AZ17" s="221"/>
      <c r="BA17" s="221"/>
      <c r="BB17" s="221"/>
      <c r="BC17" s="221"/>
      <c r="BD17" s="227"/>
    </row>
    <row r="18" spans="1:56" ht="39.950000000000003" customHeight="1">
      <c r="A18" s="42"/>
      <c r="B18" s="50">
        <f t="shared" si="3"/>
        <v>5</v>
      </c>
      <c r="C18" s="59"/>
      <c r="D18" s="75"/>
      <c r="E18" s="85"/>
      <c r="F18" s="90"/>
      <c r="G18" s="96"/>
      <c r="H18" s="99"/>
      <c r="I18" s="99"/>
      <c r="J18" s="99"/>
      <c r="K18" s="115"/>
      <c r="L18" s="122"/>
      <c r="M18" s="126"/>
      <c r="N18" s="126"/>
      <c r="O18" s="136"/>
      <c r="P18" s="145"/>
      <c r="Q18" s="155"/>
      <c r="R18" s="155"/>
      <c r="S18" s="155"/>
      <c r="T18" s="155"/>
      <c r="U18" s="155"/>
      <c r="V18" s="173"/>
      <c r="W18" s="145"/>
      <c r="X18" s="155"/>
      <c r="Y18" s="155"/>
      <c r="Z18" s="155"/>
      <c r="AA18" s="155"/>
      <c r="AB18" s="155"/>
      <c r="AC18" s="173"/>
      <c r="AD18" s="145"/>
      <c r="AE18" s="155"/>
      <c r="AF18" s="155"/>
      <c r="AG18" s="155"/>
      <c r="AH18" s="155"/>
      <c r="AI18" s="155"/>
      <c r="AJ18" s="173"/>
      <c r="AK18" s="145"/>
      <c r="AL18" s="155"/>
      <c r="AM18" s="155"/>
      <c r="AN18" s="155"/>
      <c r="AO18" s="155"/>
      <c r="AP18" s="155"/>
      <c r="AQ18" s="173"/>
      <c r="AR18" s="145"/>
      <c r="AS18" s="155"/>
      <c r="AT18" s="173"/>
      <c r="AU18" s="201">
        <f t="shared" si="1"/>
        <v>0</v>
      </c>
      <c r="AV18" s="209"/>
      <c r="AW18" s="201">
        <f t="shared" si="2"/>
        <v>0</v>
      </c>
      <c r="AX18" s="209"/>
      <c r="AY18" s="216"/>
      <c r="AZ18" s="221"/>
      <c r="BA18" s="221"/>
      <c r="BB18" s="221"/>
      <c r="BC18" s="221"/>
      <c r="BD18" s="227"/>
    </row>
    <row r="19" spans="1:56" ht="39.950000000000003" customHeight="1">
      <c r="A19" s="42"/>
      <c r="B19" s="50">
        <f t="shared" si="3"/>
        <v>6</v>
      </c>
      <c r="C19" s="59"/>
      <c r="D19" s="75"/>
      <c r="E19" s="85"/>
      <c r="F19" s="90"/>
      <c r="G19" s="96"/>
      <c r="H19" s="99"/>
      <c r="I19" s="99"/>
      <c r="J19" s="99"/>
      <c r="K19" s="115"/>
      <c r="L19" s="122"/>
      <c r="M19" s="126"/>
      <c r="N19" s="126"/>
      <c r="O19" s="136"/>
      <c r="P19" s="145"/>
      <c r="Q19" s="155"/>
      <c r="R19" s="155"/>
      <c r="S19" s="155"/>
      <c r="T19" s="155"/>
      <c r="U19" s="155"/>
      <c r="V19" s="173"/>
      <c r="W19" s="145"/>
      <c r="X19" s="155"/>
      <c r="Y19" s="155"/>
      <c r="Z19" s="155"/>
      <c r="AA19" s="155"/>
      <c r="AB19" s="155"/>
      <c r="AC19" s="173"/>
      <c r="AD19" s="145"/>
      <c r="AE19" s="155"/>
      <c r="AF19" s="155"/>
      <c r="AG19" s="155"/>
      <c r="AH19" s="155"/>
      <c r="AI19" s="155"/>
      <c r="AJ19" s="173"/>
      <c r="AK19" s="145"/>
      <c r="AL19" s="155"/>
      <c r="AM19" s="155"/>
      <c r="AN19" s="155"/>
      <c r="AO19" s="155"/>
      <c r="AP19" s="155"/>
      <c r="AQ19" s="173"/>
      <c r="AR19" s="145"/>
      <c r="AS19" s="155"/>
      <c r="AT19" s="173"/>
      <c r="AU19" s="201">
        <f t="shared" si="1"/>
        <v>0</v>
      </c>
      <c r="AV19" s="209"/>
      <c r="AW19" s="201">
        <f t="shared" si="2"/>
        <v>0</v>
      </c>
      <c r="AX19" s="209"/>
      <c r="AY19" s="216"/>
      <c r="AZ19" s="221"/>
      <c r="BA19" s="221"/>
      <c r="BB19" s="221"/>
      <c r="BC19" s="221"/>
      <c r="BD19" s="227"/>
    </row>
    <row r="20" spans="1:56" ht="39.950000000000003" customHeight="1">
      <c r="A20" s="42"/>
      <c r="B20" s="50">
        <f t="shared" si="3"/>
        <v>7</v>
      </c>
      <c r="C20" s="59"/>
      <c r="D20" s="75"/>
      <c r="E20" s="85"/>
      <c r="F20" s="90"/>
      <c r="G20" s="96"/>
      <c r="H20" s="99"/>
      <c r="I20" s="99"/>
      <c r="J20" s="99"/>
      <c r="K20" s="115"/>
      <c r="L20" s="122"/>
      <c r="M20" s="126"/>
      <c r="N20" s="126"/>
      <c r="O20" s="136"/>
      <c r="P20" s="145"/>
      <c r="Q20" s="155"/>
      <c r="R20" s="155"/>
      <c r="S20" s="155"/>
      <c r="T20" s="155"/>
      <c r="U20" s="155"/>
      <c r="V20" s="173"/>
      <c r="W20" s="145"/>
      <c r="X20" s="155"/>
      <c r="Y20" s="155"/>
      <c r="Z20" s="155"/>
      <c r="AA20" s="155"/>
      <c r="AB20" s="155"/>
      <c r="AC20" s="173"/>
      <c r="AD20" s="145"/>
      <c r="AE20" s="155"/>
      <c r="AF20" s="155"/>
      <c r="AG20" s="155"/>
      <c r="AH20" s="155"/>
      <c r="AI20" s="155"/>
      <c r="AJ20" s="173"/>
      <c r="AK20" s="145"/>
      <c r="AL20" s="155"/>
      <c r="AM20" s="155"/>
      <c r="AN20" s="155"/>
      <c r="AO20" s="155"/>
      <c r="AP20" s="155"/>
      <c r="AQ20" s="173"/>
      <c r="AR20" s="145"/>
      <c r="AS20" s="155"/>
      <c r="AT20" s="173"/>
      <c r="AU20" s="201">
        <f t="shared" si="1"/>
        <v>0</v>
      </c>
      <c r="AV20" s="209"/>
      <c r="AW20" s="201">
        <f t="shared" si="2"/>
        <v>0</v>
      </c>
      <c r="AX20" s="209"/>
      <c r="AY20" s="216"/>
      <c r="AZ20" s="221"/>
      <c r="BA20" s="221"/>
      <c r="BB20" s="221"/>
      <c r="BC20" s="221"/>
      <c r="BD20" s="227"/>
    </row>
    <row r="21" spans="1:56" ht="39.950000000000003" customHeight="1">
      <c r="A21" s="42"/>
      <c r="B21" s="50">
        <f t="shared" si="3"/>
        <v>8</v>
      </c>
      <c r="C21" s="59"/>
      <c r="D21" s="75"/>
      <c r="E21" s="85"/>
      <c r="F21" s="90"/>
      <c r="G21" s="96"/>
      <c r="H21" s="99"/>
      <c r="I21" s="99"/>
      <c r="J21" s="99"/>
      <c r="K21" s="115"/>
      <c r="L21" s="122"/>
      <c r="M21" s="126"/>
      <c r="N21" s="126"/>
      <c r="O21" s="136"/>
      <c r="P21" s="145"/>
      <c r="Q21" s="155"/>
      <c r="R21" s="155"/>
      <c r="S21" s="155"/>
      <c r="T21" s="155"/>
      <c r="U21" s="155"/>
      <c r="V21" s="173"/>
      <c r="W21" s="145"/>
      <c r="X21" s="155"/>
      <c r="Y21" s="155"/>
      <c r="Z21" s="155"/>
      <c r="AA21" s="155"/>
      <c r="AB21" s="155"/>
      <c r="AC21" s="173"/>
      <c r="AD21" s="145"/>
      <c r="AE21" s="155"/>
      <c r="AF21" s="155"/>
      <c r="AG21" s="155"/>
      <c r="AH21" s="155"/>
      <c r="AI21" s="155"/>
      <c r="AJ21" s="173"/>
      <c r="AK21" s="145"/>
      <c r="AL21" s="155"/>
      <c r="AM21" s="155"/>
      <c r="AN21" s="155"/>
      <c r="AO21" s="155"/>
      <c r="AP21" s="155"/>
      <c r="AQ21" s="173"/>
      <c r="AR21" s="145"/>
      <c r="AS21" s="155"/>
      <c r="AT21" s="173"/>
      <c r="AU21" s="201">
        <f t="shared" si="1"/>
        <v>0</v>
      </c>
      <c r="AV21" s="209"/>
      <c r="AW21" s="201">
        <f t="shared" si="2"/>
        <v>0</v>
      </c>
      <c r="AX21" s="209"/>
      <c r="AY21" s="216"/>
      <c r="AZ21" s="221"/>
      <c r="BA21" s="221"/>
      <c r="BB21" s="221"/>
      <c r="BC21" s="221"/>
      <c r="BD21" s="227"/>
    </row>
    <row r="22" spans="1:56" ht="39.950000000000003" customHeight="1">
      <c r="A22" s="42"/>
      <c r="B22" s="50">
        <f t="shared" si="3"/>
        <v>9</v>
      </c>
      <c r="C22" s="59"/>
      <c r="D22" s="75"/>
      <c r="E22" s="85"/>
      <c r="F22" s="90"/>
      <c r="G22" s="96"/>
      <c r="H22" s="99"/>
      <c r="I22" s="99"/>
      <c r="J22" s="99"/>
      <c r="K22" s="115"/>
      <c r="L22" s="122"/>
      <c r="M22" s="126"/>
      <c r="N22" s="126"/>
      <c r="O22" s="136"/>
      <c r="P22" s="145"/>
      <c r="Q22" s="155"/>
      <c r="R22" s="155"/>
      <c r="S22" s="155"/>
      <c r="T22" s="155"/>
      <c r="U22" s="155"/>
      <c r="V22" s="173"/>
      <c r="W22" s="145"/>
      <c r="X22" s="155"/>
      <c r="Y22" s="155"/>
      <c r="Z22" s="155"/>
      <c r="AA22" s="155"/>
      <c r="AB22" s="155"/>
      <c r="AC22" s="173"/>
      <c r="AD22" s="145"/>
      <c r="AE22" s="155"/>
      <c r="AF22" s="155"/>
      <c r="AG22" s="155"/>
      <c r="AH22" s="155"/>
      <c r="AI22" s="155"/>
      <c r="AJ22" s="173"/>
      <c r="AK22" s="145"/>
      <c r="AL22" s="155"/>
      <c r="AM22" s="155"/>
      <c r="AN22" s="155"/>
      <c r="AO22" s="155"/>
      <c r="AP22" s="155"/>
      <c r="AQ22" s="173"/>
      <c r="AR22" s="145"/>
      <c r="AS22" s="155"/>
      <c r="AT22" s="173"/>
      <c r="AU22" s="201">
        <f t="shared" si="1"/>
        <v>0</v>
      </c>
      <c r="AV22" s="209"/>
      <c r="AW22" s="201">
        <f t="shared" si="2"/>
        <v>0</v>
      </c>
      <c r="AX22" s="209"/>
      <c r="AY22" s="216"/>
      <c r="AZ22" s="221"/>
      <c r="BA22" s="221"/>
      <c r="BB22" s="221"/>
      <c r="BC22" s="221"/>
      <c r="BD22" s="227"/>
    </row>
    <row r="23" spans="1:56" ht="39.950000000000003" customHeight="1">
      <c r="A23" s="42"/>
      <c r="B23" s="50">
        <f t="shared" si="3"/>
        <v>10</v>
      </c>
      <c r="C23" s="59"/>
      <c r="D23" s="75"/>
      <c r="E23" s="85"/>
      <c r="F23" s="90"/>
      <c r="G23" s="96"/>
      <c r="H23" s="99"/>
      <c r="I23" s="99"/>
      <c r="J23" s="99"/>
      <c r="K23" s="115"/>
      <c r="L23" s="122"/>
      <c r="M23" s="126"/>
      <c r="N23" s="126"/>
      <c r="O23" s="136"/>
      <c r="P23" s="145"/>
      <c r="Q23" s="155"/>
      <c r="R23" s="155"/>
      <c r="S23" s="155"/>
      <c r="T23" s="155"/>
      <c r="U23" s="155"/>
      <c r="V23" s="173"/>
      <c r="W23" s="145"/>
      <c r="X23" s="155"/>
      <c r="Y23" s="155"/>
      <c r="Z23" s="155"/>
      <c r="AA23" s="155"/>
      <c r="AB23" s="155"/>
      <c r="AC23" s="173"/>
      <c r="AD23" s="145"/>
      <c r="AE23" s="155"/>
      <c r="AF23" s="155"/>
      <c r="AG23" s="155"/>
      <c r="AH23" s="155"/>
      <c r="AI23" s="155"/>
      <c r="AJ23" s="173"/>
      <c r="AK23" s="145"/>
      <c r="AL23" s="155"/>
      <c r="AM23" s="155"/>
      <c r="AN23" s="155"/>
      <c r="AO23" s="155"/>
      <c r="AP23" s="155"/>
      <c r="AQ23" s="173"/>
      <c r="AR23" s="145"/>
      <c r="AS23" s="155"/>
      <c r="AT23" s="173"/>
      <c r="AU23" s="201">
        <f t="shared" si="1"/>
        <v>0</v>
      </c>
      <c r="AV23" s="209"/>
      <c r="AW23" s="201">
        <f t="shared" si="2"/>
        <v>0</v>
      </c>
      <c r="AX23" s="209"/>
      <c r="AY23" s="216"/>
      <c r="AZ23" s="221"/>
      <c r="BA23" s="221"/>
      <c r="BB23" s="221"/>
      <c r="BC23" s="221"/>
      <c r="BD23" s="227"/>
    </row>
    <row r="24" spans="1:56" ht="39.950000000000003" customHeight="1">
      <c r="A24" s="42"/>
      <c r="B24" s="50">
        <f t="shared" si="3"/>
        <v>11</v>
      </c>
      <c r="C24" s="59"/>
      <c r="D24" s="75"/>
      <c r="E24" s="85"/>
      <c r="F24" s="90"/>
      <c r="G24" s="96"/>
      <c r="H24" s="99"/>
      <c r="I24" s="99"/>
      <c r="J24" s="99"/>
      <c r="K24" s="115"/>
      <c r="L24" s="122"/>
      <c r="M24" s="126"/>
      <c r="N24" s="126"/>
      <c r="O24" s="136"/>
      <c r="P24" s="145"/>
      <c r="Q24" s="155"/>
      <c r="R24" s="155"/>
      <c r="S24" s="155"/>
      <c r="T24" s="155"/>
      <c r="U24" s="155"/>
      <c r="V24" s="173"/>
      <c r="W24" s="145"/>
      <c r="X24" s="155"/>
      <c r="Y24" s="155"/>
      <c r="Z24" s="155"/>
      <c r="AA24" s="155"/>
      <c r="AB24" s="155"/>
      <c r="AC24" s="173"/>
      <c r="AD24" s="145"/>
      <c r="AE24" s="155"/>
      <c r="AF24" s="155"/>
      <c r="AG24" s="155"/>
      <c r="AH24" s="155"/>
      <c r="AI24" s="155"/>
      <c r="AJ24" s="173"/>
      <c r="AK24" s="145"/>
      <c r="AL24" s="155"/>
      <c r="AM24" s="155"/>
      <c r="AN24" s="155"/>
      <c r="AO24" s="155"/>
      <c r="AP24" s="155"/>
      <c r="AQ24" s="173"/>
      <c r="AR24" s="145"/>
      <c r="AS24" s="155"/>
      <c r="AT24" s="173"/>
      <c r="AU24" s="201">
        <f t="shared" si="1"/>
        <v>0</v>
      </c>
      <c r="AV24" s="209"/>
      <c r="AW24" s="201">
        <f t="shared" si="2"/>
        <v>0</v>
      </c>
      <c r="AX24" s="209"/>
      <c r="AY24" s="216"/>
      <c r="AZ24" s="221"/>
      <c r="BA24" s="221"/>
      <c r="BB24" s="221"/>
      <c r="BC24" s="221"/>
      <c r="BD24" s="227"/>
    </row>
    <row r="25" spans="1:56" ht="39.950000000000003" customHeight="1">
      <c r="A25" s="42"/>
      <c r="B25" s="50">
        <f t="shared" si="3"/>
        <v>12</v>
      </c>
      <c r="C25" s="59"/>
      <c r="D25" s="75"/>
      <c r="E25" s="85"/>
      <c r="F25" s="90"/>
      <c r="G25" s="96"/>
      <c r="H25" s="99"/>
      <c r="I25" s="99"/>
      <c r="J25" s="99"/>
      <c r="K25" s="115"/>
      <c r="L25" s="122"/>
      <c r="M25" s="126"/>
      <c r="N25" s="126"/>
      <c r="O25" s="136"/>
      <c r="P25" s="145"/>
      <c r="Q25" s="155"/>
      <c r="R25" s="155"/>
      <c r="S25" s="155"/>
      <c r="T25" s="155"/>
      <c r="U25" s="155"/>
      <c r="V25" s="173"/>
      <c r="W25" s="145"/>
      <c r="X25" s="155"/>
      <c r="Y25" s="155"/>
      <c r="Z25" s="155"/>
      <c r="AA25" s="155"/>
      <c r="AB25" s="155"/>
      <c r="AC25" s="173"/>
      <c r="AD25" s="145"/>
      <c r="AE25" s="155"/>
      <c r="AF25" s="155"/>
      <c r="AG25" s="155"/>
      <c r="AH25" s="155"/>
      <c r="AI25" s="155"/>
      <c r="AJ25" s="173"/>
      <c r="AK25" s="145"/>
      <c r="AL25" s="155"/>
      <c r="AM25" s="155"/>
      <c r="AN25" s="155"/>
      <c r="AO25" s="155"/>
      <c r="AP25" s="155"/>
      <c r="AQ25" s="173"/>
      <c r="AR25" s="145"/>
      <c r="AS25" s="155"/>
      <c r="AT25" s="173"/>
      <c r="AU25" s="201">
        <f t="shared" si="1"/>
        <v>0</v>
      </c>
      <c r="AV25" s="209"/>
      <c r="AW25" s="201">
        <f t="shared" si="2"/>
        <v>0</v>
      </c>
      <c r="AX25" s="209"/>
      <c r="AY25" s="216"/>
      <c r="AZ25" s="221"/>
      <c r="BA25" s="221"/>
      <c r="BB25" s="221"/>
      <c r="BC25" s="221"/>
      <c r="BD25" s="227"/>
    </row>
    <row r="26" spans="1:56" ht="39.950000000000003" customHeight="1">
      <c r="A26" s="42"/>
      <c r="B26" s="50">
        <f t="shared" si="3"/>
        <v>13</v>
      </c>
      <c r="C26" s="59"/>
      <c r="D26" s="75"/>
      <c r="E26" s="85"/>
      <c r="F26" s="90"/>
      <c r="G26" s="96"/>
      <c r="H26" s="99"/>
      <c r="I26" s="99"/>
      <c r="J26" s="99"/>
      <c r="K26" s="115"/>
      <c r="L26" s="122"/>
      <c r="M26" s="126"/>
      <c r="N26" s="126"/>
      <c r="O26" s="136"/>
      <c r="P26" s="145"/>
      <c r="Q26" s="155"/>
      <c r="R26" s="155"/>
      <c r="S26" s="155"/>
      <c r="T26" s="155"/>
      <c r="U26" s="155"/>
      <c r="V26" s="173"/>
      <c r="W26" s="145"/>
      <c r="X26" s="155"/>
      <c r="Y26" s="155"/>
      <c r="Z26" s="155"/>
      <c r="AA26" s="155"/>
      <c r="AB26" s="155"/>
      <c r="AC26" s="173"/>
      <c r="AD26" s="145"/>
      <c r="AE26" s="155"/>
      <c r="AF26" s="155"/>
      <c r="AG26" s="155"/>
      <c r="AH26" s="155"/>
      <c r="AI26" s="155"/>
      <c r="AJ26" s="173"/>
      <c r="AK26" s="145"/>
      <c r="AL26" s="155"/>
      <c r="AM26" s="155"/>
      <c r="AN26" s="155"/>
      <c r="AO26" s="155"/>
      <c r="AP26" s="155"/>
      <c r="AQ26" s="173"/>
      <c r="AR26" s="145"/>
      <c r="AS26" s="155"/>
      <c r="AT26" s="173"/>
      <c r="AU26" s="201">
        <f t="shared" si="1"/>
        <v>0</v>
      </c>
      <c r="AV26" s="209"/>
      <c r="AW26" s="201">
        <f t="shared" si="2"/>
        <v>0</v>
      </c>
      <c r="AX26" s="209"/>
      <c r="AY26" s="216"/>
      <c r="AZ26" s="221"/>
      <c r="BA26" s="221"/>
      <c r="BB26" s="221"/>
      <c r="BC26" s="221"/>
      <c r="BD26" s="227"/>
    </row>
    <row r="27" spans="1:56" ht="39.950000000000003" customHeight="1">
      <c r="A27" s="42"/>
      <c r="B27" s="50">
        <f t="shared" si="3"/>
        <v>14</v>
      </c>
      <c r="C27" s="59"/>
      <c r="D27" s="75"/>
      <c r="E27" s="85"/>
      <c r="F27" s="90"/>
      <c r="G27" s="96"/>
      <c r="H27" s="99"/>
      <c r="I27" s="99"/>
      <c r="J27" s="99"/>
      <c r="K27" s="115"/>
      <c r="L27" s="122"/>
      <c r="M27" s="126"/>
      <c r="N27" s="126"/>
      <c r="O27" s="136"/>
      <c r="P27" s="145"/>
      <c r="Q27" s="155"/>
      <c r="R27" s="155"/>
      <c r="S27" s="155"/>
      <c r="T27" s="155"/>
      <c r="U27" s="155"/>
      <c r="V27" s="173"/>
      <c r="W27" s="145"/>
      <c r="X27" s="155"/>
      <c r="Y27" s="155"/>
      <c r="Z27" s="155"/>
      <c r="AA27" s="155"/>
      <c r="AB27" s="155"/>
      <c r="AC27" s="173"/>
      <c r="AD27" s="145"/>
      <c r="AE27" s="155"/>
      <c r="AF27" s="155"/>
      <c r="AG27" s="155"/>
      <c r="AH27" s="155"/>
      <c r="AI27" s="155"/>
      <c r="AJ27" s="173"/>
      <c r="AK27" s="145"/>
      <c r="AL27" s="155"/>
      <c r="AM27" s="155"/>
      <c r="AN27" s="155"/>
      <c r="AO27" s="155"/>
      <c r="AP27" s="155"/>
      <c r="AQ27" s="173"/>
      <c r="AR27" s="145"/>
      <c r="AS27" s="155"/>
      <c r="AT27" s="173"/>
      <c r="AU27" s="201">
        <f t="shared" si="1"/>
        <v>0</v>
      </c>
      <c r="AV27" s="209"/>
      <c r="AW27" s="201">
        <f t="shared" si="2"/>
        <v>0</v>
      </c>
      <c r="AX27" s="209"/>
      <c r="AY27" s="216"/>
      <c r="AZ27" s="221"/>
      <c r="BA27" s="221"/>
      <c r="BB27" s="221"/>
      <c r="BC27" s="221"/>
      <c r="BD27" s="227"/>
    </row>
    <row r="28" spans="1:56" ht="39.950000000000003" customHeight="1">
      <c r="A28" s="42"/>
      <c r="B28" s="50">
        <f t="shared" si="3"/>
        <v>15</v>
      </c>
      <c r="C28" s="59"/>
      <c r="D28" s="75"/>
      <c r="E28" s="85"/>
      <c r="F28" s="90"/>
      <c r="G28" s="96"/>
      <c r="H28" s="99"/>
      <c r="I28" s="99"/>
      <c r="J28" s="99"/>
      <c r="K28" s="115"/>
      <c r="L28" s="122"/>
      <c r="M28" s="126"/>
      <c r="N28" s="126"/>
      <c r="O28" s="136"/>
      <c r="P28" s="145"/>
      <c r="Q28" s="155"/>
      <c r="R28" s="155"/>
      <c r="S28" s="155"/>
      <c r="T28" s="155"/>
      <c r="U28" s="155"/>
      <c r="V28" s="173"/>
      <c r="W28" s="145"/>
      <c r="X28" s="155"/>
      <c r="Y28" s="155"/>
      <c r="Z28" s="155"/>
      <c r="AA28" s="155"/>
      <c r="AB28" s="155"/>
      <c r="AC28" s="173"/>
      <c r="AD28" s="145"/>
      <c r="AE28" s="155"/>
      <c r="AF28" s="155"/>
      <c r="AG28" s="155"/>
      <c r="AH28" s="155"/>
      <c r="AI28" s="155"/>
      <c r="AJ28" s="173"/>
      <c r="AK28" s="145"/>
      <c r="AL28" s="155"/>
      <c r="AM28" s="155"/>
      <c r="AN28" s="155"/>
      <c r="AO28" s="155"/>
      <c r="AP28" s="155"/>
      <c r="AQ28" s="173"/>
      <c r="AR28" s="145"/>
      <c r="AS28" s="155"/>
      <c r="AT28" s="173"/>
      <c r="AU28" s="201">
        <f t="shared" si="1"/>
        <v>0</v>
      </c>
      <c r="AV28" s="209"/>
      <c r="AW28" s="201">
        <f t="shared" si="2"/>
        <v>0</v>
      </c>
      <c r="AX28" s="209"/>
      <c r="AY28" s="216"/>
      <c r="AZ28" s="221"/>
      <c r="BA28" s="221"/>
      <c r="BB28" s="221"/>
      <c r="BC28" s="221"/>
      <c r="BD28" s="227"/>
    </row>
    <row r="29" spans="1:56" ht="39.950000000000003" customHeight="1">
      <c r="A29" s="42"/>
      <c r="B29" s="50">
        <f t="shared" si="3"/>
        <v>16</v>
      </c>
      <c r="C29" s="59"/>
      <c r="D29" s="75"/>
      <c r="E29" s="85"/>
      <c r="F29" s="90"/>
      <c r="G29" s="96"/>
      <c r="H29" s="99"/>
      <c r="I29" s="99"/>
      <c r="J29" s="99"/>
      <c r="K29" s="115"/>
      <c r="L29" s="122"/>
      <c r="M29" s="126"/>
      <c r="N29" s="126"/>
      <c r="O29" s="136"/>
      <c r="P29" s="145"/>
      <c r="Q29" s="155"/>
      <c r="R29" s="155"/>
      <c r="S29" s="155"/>
      <c r="T29" s="155"/>
      <c r="U29" s="155"/>
      <c r="V29" s="173"/>
      <c r="W29" s="145"/>
      <c r="X29" s="155"/>
      <c r="Y29" s="155"/>
      <c r="Z29" s="155"/>
      <c r="AA29" s="155"/>
      <c r="AB29" s="155"/>
      <c r="AC29" s="173"/>
      <c r="AD29" s="145"/>
      <c r="AE29" s="155"/>
      <c r="AF29" s="155"/>
      <c r="AG29" s="155"/>
      <c r="AH29" s="155"/>
      <c r="AI29" s="155"/>
      <c r="AJ29" s="173"/>
      <c r="AK29" s="145"/>
      <c r="AL29" s="155"/>
      <c r="AM29" s="155"/>
      <c r="AN29" s="155"/>
      <c r="AO29" s="155"/>
      <c r="AP29" s="155"/>
      <c r="AQ29" s="173"/>
      <c r="AR29" s="145"/>
      <c r="AS29" s="155"/>
      <c r="AT29" s="173"/>
      <c r="AU29" s="201">
        <f t="shared" si="1"/>
        <v>0</v>
      </c>
      <c r="AV29" s="209"/>
      <c r="AW29" s="201">
        <f t="shared" si="2"/>
        <v>0</v>
      </c>
      <c r="AX29" s="209"/>
      <c r="AY29" s="216"/>
      <c r="AZ29" s="221"/>
      <c r="BA29" s="221"/>
      <c r="BB29" s="221"/>
      <c r="BC29" s="221"/>
      <c r="BD29" s="227"/>
    </row>
    <row r="30" spans="1:56" ht="39.950000000000003" customHeight="1">
      <c r="A30" s="42"/>
      <c r="B30" s="50">
        <f t="shared" si="3"/>
        <v>17</v>
      </c>
      <c r="C30" s="59"/>
      <c r="D30" s="75"/>
      <c r="E30" s="85"/>
      <c r="F30" s="90"/>
      <c r="G30" s="96"/>
      <c r="H30" s="99"/>
      <c r="I30" s="99"/>
      <c r="J30" s="99"/>
      <c r="K30" s="115"/>
      <c r="L30" s="122"/>
      <c r="M30" s="126"/>
      <c r="N30" s="126"/>
      <c r="O30" s="136"/>
      <c r="P30" s="145"/>
      <c r="Q30" s="155"/>
      <c r="R30" s="155"/>
      <c r="S30" s="155"/>
      <c r="T30" s="155"/>
      <c r="U30" s="155"/>
      <c r="V30" s="173"/>
      <c r="W30" s="145"/>
      <c r="X30" s="155"/>
      <c r="Y30" s="155"/>
      <c r="Z30" s="155"/>
      <c r="AA30" s="155"/>
      <c r="AB30" s="155"/>
      <c r="AC30" s="173"/>
      <c r="AD30" s="145"/>
      <c r="AE30" s="155"/>
      <c r="AF30" s="155"/>
      <c r="AG30" s="155"/>
      <c r="AH30" s="155"/>
      <c r="AI30" s="155"/>
      <c r="AJ30" s="173"/>
      <c r="AK30" s="145"/>
      <c r="AL30" s="155"/>
      <c r="AM30" s="155"/>
      <c r="AN30" s="155"/>
      <c r="AO30" s="155"/>
      <c r="AP30" s="155"/>
      <c r="AQ30" s="173"/>
      <c r="AR30" s="145"/>
      <c r="AS30" s="155"/>
      <c r="AT30" s="173"/>
      <c r="AU30" s="201">
        <f t="shared" si="1"/>
        <v>0</v>
      </c>
      <c r="AV30" s="209"/>
      <c r="AW30" s="201">
        <f t="shared" si="2"/>
        <v>0</v>
      </c>
      <c r="AX30" s="209"/>
      <c r="AY30" s="216"/>
      <c r="AZ30" s="221"/>
      <c r="BA30" s="221"/>
      <c r="BB30" s="221"/>
      <c r="BC30" s="221"/>
      <c r="BD30" s="227"/>
    </row>
    <row r="31" spans="1:56" ht="39.950000000000003" customHeight="1">
      <c r="A31" s="42"/>
      <c r="B31" s="51">
        <f t="shared" si="3"/>
        <v>18</v>
      </c>
      <c r="C31" s="60"/>
      <c r="D31" s="76"/>
      <c r="E31" s="86"/>
      <c r="F31" s="91"/>
      <c r="G31" s="97"/>
      <c r="H31" s="100"/>
      <c r="I31" s="100"/>
      <c r="J31" s="100"/>
      <c r="K31" s="116"/>
      <c r="L31" s="123"/>
      <c r="M31" s="127"/>
      <c r="N31" s="127"/>
      <c r="O31" s="137"/>
      <c r="P31" s="146"/>
      <c r="Q31" s="156"/>
      <c r="R31" s="156"/>
      <c r="S31" s="156"/>
      <c r="T31" s="156"/>
      <c r="U31" s="156"/>
      <c r="V31" s="174"/>
      <c r="W31" s="146"/>
      <c r="X31" s="156"/>
      <c r="Y31" s="156"/>
      <c r="Z31" s="156"/>
      <c r="AA31" s="156"/>
      <c r="AB31" s="156"/>
      <c r="AC31" s="174"/>
      <c r="AD31" s="146"/>
      <c r="AE31" s="156"/>
      <c r="AF31" s="156"/>
      <c r="AG31" s="156"/>
      <c r="AH31" s="156"/>
      <c r="AI31" s="156"/>
      <c r="AJ31" s="174"/>
      <c r="AK31" s="146"/>
      <c r="AL31" s="156"/>
      <c r="AM31" s="156"/>
      <c r="AN31" s="156"/>
      <c r="AO31" s="156"/>
      <c r="AP31" s="156"/>
      <c r="AQ31" s="174"/>
      <c r="AR31" s="146"/>
      <c r="AS31" s="156"/>
      <c r="AT31" s="174"/>
      <c r="AU31" s="202">
        <f t="shared" si="1"/>
        <v>0</v>
      </c>
      <c r="AV31" s="210"/>
      <c r="AW31" s="202">
        <f t="shared" si="2"/>
        <v>0</v>
      </c>
      <c r="AX31" s="210"/>
      <c r="AY31" s="217"/>
      <c r="AZ31" s="222"/>
      <c r="BA31" s="222"/>
      <c r="BB31" s="222"/>
      <c r="BC31" s="222"/>
      <c r="BD31" s="228"/>
    </row>
    <row r="32" spans="1:56" ht="20.25" customHeight="1">
      <c r="A32" s="42"/>
      <c r="B32" s="42"/>
      <c r="C32" s="61"/>
      <c r="D32" s="77"/>
      <c r="E32" s="87"/>
      <c r="F32" s="92"/>
      <c r="G32" s="92"/>
      <c r="H32" s="92"/>
      <c r="I32" s="92"/>
      <c r="J32" s="92"/>
      <c r="K32" s="92"/>
      <c r="L32" s="92"/>
      <c r="M32" s="92"/>
      <c r="N32" s="92"/>
      <c r="O32" s="92"/>
      <c r="P32" s="92"/>
      <c r="Q32" s="92"/>
      <c r="R32" s="92"/>
      <c r="S32" s="92"/>
      <c r="T32" s="92"/>
      <c r="U32" s="92"/>
      <c r="V32" s="92"/>
      <c r="W32" s="92"/>
      <c r="X32" s="92"/>
      <c r="Y32" s="92"/>
      <c r="Z32" s="92"/>
      <c r="AA32" s="92"/>
      <c r="AB32" s="92"/>
      <c r="AC32" s="185"/>
      <c r="AD32" s="92"/>
      <c r="AE32" s="92"/>
      <c r="AF32" s="92"/>
      <c r="AG32" s="92"/>
      <c r="AH32" s="92"/>
      <c r="AI32" s="92"/>
      <c r="AJ32" s="92"/>
      <c r="AK32" s="92"/>
      <c r="AL32" s="92"/>
      <c r="AM32" s="92"/>
      <c r="AN32" s="92"/>
      <c r="AO32" s="92"/>
      <c r="AP32" s="92"/>
      <c r="AQ32" s="92"/>
      <c r="AR32" s="92"/>
      <c r="AS32" s="92"/>
      <c r="AT32" s="92"/>
      <c r="AU32" s="92"/>
      <c r="AV32" s="42"/>
      <c r="AW32" s="42"/>
      <c r="AX32" s="42"/>
      <c r="AY32" s="42"/>
      <c r="AZ32" s="42"/>
      <c r="BA32" s="42"/>
      <c r="BB32" s="42"/>
      <c r="BC32" s="42"/>
      <c r="BD32" s="42"/>
    </row>
    <row r="33" spans="1:56" ht="20.25" customHeight="1">
      <c r="A33" s="42"/>
      <c r="B33" s="52" t="s">
        <v>60</v>
      </c>
      <c r="C33" s="52"/>
      <c r="D33" s="52"/>
      <c r="E33" s="52"/>
      <c r="F33" s="52"/>
      <c r="G33" s="52"/>
      <c r="H33" s="52"/>
      <c r="I33" s="52"/>
      <c r="J33" s="52"/>
      <c r="K33" s="52"/>
      <c r="L33" s="65"/>
      <c r="M33" s="52"/>
      <c r="N33" s="52"/>
      <c r="O33" s="52"/>
      <c r="P33" s="52"/>
      <c r="Q33" s="52"/>
      <c r="R33" s="52"/>
      <c r="S33" s="52"/>
      <c r="T33" s="52" t="s">
        <v>99</v>
      </c>
      <c r="U33" s="52"/>
      <c r="V33" s="52"/>
      <c r="W33" s="52"/>
      <c r="X33" s="52"/>
      <c r="Y33" s="52"/>
      <c r="Z33" s="165"/>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row>
    <row r="34" spans="1:56" ht="20.25" customHeight="1">
      <c r="A34" s="42"/>
      <c r="B34" s="52"/>
      <c r="C34" s="62" t="s">
        <v>44</v>
      </c>
      <c r="D34" s="62"/>
      <c r="E34" s="62" t="s">
        <v>78</v>
      </c>
      <c r="F34" s="62"/>
      <c r="G34" s="62"/>
      <c r="H34" s="62"/>
      <c r="I34" s="52"/>
      <c r="J34" s="108" t="s">
        <v>89</v>
      </c>
      <c r="K34" s="108"/>
      <c r="L34" s="108"/>
      <c r="M34" s="108"/>
      <c r="N34" s="67"/>
      <c r="O34" s="67"/>
      <c r="P34" s="147" t="s">
        <v>45</v>
      </c>
      <c r="Q34" s="147"/>
      <c r="R34" s="52"/>
      <c r="S34" s="52"/>
      <c r="T34" s="64" t="s">
        <v>100</v>
      </c>
      <c r="U34" s="78"/>
      <c r="V34" s="64" t="s">
        <v>101</v>
      </c>
      <c r="W34" s="80"/>
      <c r="X34" s="80"/>
      <c r="Y34" s="78"/>
      <c r="Z34" s="165"/>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row>
    <row r="35" spans="1:56" ht="20.25" customHeight="1">
      <c r="A35" s="42"/>
      <c r="B35" s="52"/>
      <c r="C35" s="63"/>
      <c r="D35" s="63"/>
      <c r="E35" s="63" t="s">
        <v>79</v>
      </c>
      <c r="F35" s="63"/>
      <c r="G35" s="63" t="s">
        <v>83</v>
      </c>
      <c r="H35" s="63"/>
      <c r="I35" s="52"/>
      <c r="J35" s="63" t="s">
        <v>79</v>
      </c>
      <c r="K35" s="63"/>
      <c r="L35" s="63" t="s">
        <v>83</v>
      </c>
      <c r="M35" s="63"/>
      <c r="N35" s="67"/>
      <c r="O35" s="67"/>
      <c r="P35" s="147" t="s">
        <v>70</v>
      </c>
      <c r="Q35" s="147"/>
      <c r="R35" s="52"/>
      <c r="S35" s="52"/>
      <c r="T35" s="64" t="s">
        <v>64</v>
      </c>
      <c r="U35" s="78"/>
      <c r="V35" s="64" t="s">
        <v>102</v>
      </c>
      <c r="W35" s="80"/>
      <c r="X35" s="80"/>
      <c r="Y35" s="78"/>
      <c r="Z35" s="183"/>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row>
    <row r="36" spans="1:56" ht="20.25" customHeight="1">
      <c r="A36" s="42"/>
      <c r="B36" s="52"/>
      <c r="C36" s="64" t="s">
        <v>64</v>
      </c>
      <c r="D36" s="78"/>
      <c r="E36" s="88">
        <f>SUMIFS($AU$14:$AV$31,$C$14:$D$31,"介護支援専門員",$E$14:$F$31,"A")</f>
        <v>0</v>
      </c>
      <c r="F36" s="93"/>
      <c r="G36" s="88">
        <f>SUMIFS($AW$14:$AX$31,$C$14:$D$31,"介護支援専門員",$E$14:$F$31,"A")</f>
        <v>0</v>
      </c>
      <c r="H36" s="93"/>
      <c r="I36" s="103"/>
      <c r="J36" s="109">
        <v>0</v>
      </c>
      <c r="K36" s="117"/>
      <c r="L36" s="109">
        <v>0</v>
      </c>
      <c r="M36" s="117"/>
      <c r="N36" s="129"/>
      <c r="O36" s="129"/>
      <c r="P36" s="109">
        <v>0</v>
      </c>
      <c r="Q36" s="117"/>
      <c r="R36" s="52"/>
      <c r="S36" s="52"/>
      <c r="T36" s="64" t="s">
        <v>66</v>
      </c>
      <c r="U36" s="78"/>
      <c r="V36" s="64" t="s">
        <v>12</v>
      </c>
      <c r="W36" s="80"/>
      <c r="X36" s="80"/>
      <c r="Y36" s="78"/>
      <c r="Z36" s="164"/>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row>
    <row r="37" spans="1:56" ht="20.25" customHeight="1">
      <c r="A37" s="42"/>
      <c r="B37" s="52"/>
      <c r="C37" s="64" t="s">
        <v>66</v>
      </c>
      <c r="D37" s="78"/>
      <c r="E37" s="88">
        <f>SUMIFS($AU$14:$AV$31,$C$14:$D$31,"介護支援専門員",$E$14:$F$31,"B")</f>
        <v>0</v>
      </c>
      <c r="F37" s="93"/>
      <c r="G37" s="88">
        <f>SUMIFS($AW$14:$AX$31,$C$14:$D$31,"介護支援専門員",$E$14:$F$31,"B")</f>
        <v>0</v>
      </c>
      <c r="H37" s="93"/>
      <c r="I37" s="103"/>
      <c r="J37" s="109">
        <v>0</v>
      </c>
      <c r="K37" s="117"/>
      <c r="L37" s="109">
        <v>0</v>
      </c>
      <c r="M37" s="117"/>
      <c r="N37" s="129"/>
      <c r="O37" s="129"/>
      <c r="P37" s="109">
        <v>0</v>
      </c>
      <c r="Q37" s="117"/>
      <c r="R37" s="52"/>
      <c r="S37" s="52"/>
      <c r="T37" s="64" t="s">
        <v>67</v>
      </c>
      <c r="U37" s="78"/>
      <c r="V37" s="64" t="s">
        <v>103</v>
      </c>
      <c r="W37" s="80"/>
      <c r="X37" s="80"/>
      <c r="Y37" s="78"/>
      <c r="Z37" s="164"/>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row>
    <row r="38" spans="1:56" ht="20.25" customHeight="1">
      <c r="A38" s="42"/>
      <c r="B38" s="52"/>
      <c r="C38" s="64" t="s">
        <v>67</v>
      </c>
      <c r="D38" s="78"/>
      <c r="E38" s="88">
        <f>SUMIFS($AU$14:$AV$31,$C$14:$D$31,"介護支援専門員",$E$14:$F$31,"C")</f>
        <v>0</v>
      </c>
      <c r="F38" s="93"/>
      <c r="G38" s="88">
        <f>SUMIFS($AW$14:$AX$31,$C$14:$D$31,"介護支援専門員",$E$14:$F$31,"C")</f>
        <v>0</v>
      </c>
      <c r="H38" s="93"/>
      <c r="I38" s="103"/>
      <c r="J38" s="109">
        <v>0</v>
      </c>
      <c r="K38" s="117"/>
      <c r="L38" s="109">
        <v>0</v>
      </c>
      <c r="M38" s="117"/>
      <c r="N38" s="129"/>
      <c r="O38" s="129"/>
      <c r="P38" s="88" t="s">
        <v>96</v>
      </c>
      <c r="Q38" s="93"/>
      <c r="R38" s="52"/>
      <c r="S38" s="52"/>
      <c r="T38" s="64" t="s">
        <v>69</v>
      </c>
      <c r="U38" s="78"/>
      <c r="V38" s="64" t="s">
        <v>61</v>
      </c>
      <c r="W38" s="80"/>
      <c r="X38" s="80"/>
      <c r="Y38" s="78"/>
      <c r="Z38" s="184"/>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row>
    <row r="39" spans="1:56" ht="20.25" customHeight="1">
      <c r="A39" s="42"/>
      <c r="B39" s="52"/>
      <c r="C39" s="64" t="s">
        <v>69</v>
      </c>
      <c r="D39" s="78"/>
      <c r="E39" s="88">
        <f>SUMIFS($AU$14:$AV$31,$C$14:$D$31,"介護支援専門員",$E$14:$F$31,"D")</f>
        <v>0</v>
      </c>
      <c r="F39" s="93"/>
      <c r="G39" s="88">
        <f>SUMIFS($AW$14:$AX$31,$C$14:$D$31,"介護支援専門員",$E$14:$F$31,"D")</f>
        <v>0</v>
      </c>
      <c r="H39" s="93"/>
      <c r="I39" s="103"/>
      <c r="J39" s="109">
        <v>0</v>
      </c>
      <c r="K39" s="117"/>
      <c r="L39" s="109">
        <v>0</v>
      </c>
      <c r="M39" s="117"/>
      <c r="N39" s="129"/>
      <c r="O39" s="129"/>
      <c r="P39" s="88" t="s">
        <v>96</v>
      </c>
      <c r="Q39" s="93"/>
      <c r="R39" s="52"/>
      <c r="S39" s="52"/>
      <c r="T39" s="52"/>
      <c r="U39" s="164"/>
      <c r="V39" s="164"/>
      <c r="W39" s="177"/>
      <c r="X39" s="177"/>
      <c r="Y39" s="180"/>
      <c r="Z39" s="180"/>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row>
    <row r="40" spans="1:56" ht="20.25" customHeight="1">
      <c r="A40" s="42"/>
      <c r="B40" s="52"/>
      <c r="C40" s="64" t="s">
        <v>71</v>
      </c>
      <c r="D40" s="78"/>
      <c r="E40" s="88">
        <f>SUM(E36:F39)</f>
        <v>0</v>
      </c>
      <c r="F40" s="93"/>
      <c r="G40" s="88">
        <f>SUM(G36:H39)</f>
        <v>0</v>
      </c>
      <c r="H40" s="93"/>
      <c r="I40" s="103"/>
      <c r="J40" s="88">
        <f>SUM(J36:K39)</f>
        <v>0</v>
      </c>
      <c r="K40" s="93"/>
      <c r="L40" s="88">
        <f>SUM(L36:M39)</f>
        <v>0</v>
      </c>
      <c r="M40" s="93"/>
      <c r="N40" s="129"/>
      <c r="O40" s="129"/>
      <c r="P40" s="88">
        <f>SUM(P36:Q37)</f>
        <v>0</v>
      </c>
      <c r="Q40" s="93"/>
      <c r="R40" s="52"/>
      <c r="S40" s="52"/>
      <c r="T40" s="52"/>
      <c r="U40" s="164"/>
      <c r="V40" s="164"/>
      <c r="W40" s="177"/>
      <c r="X40" s="177"/>
      <c r="Y40" s="181"/>
      <c r="Z40" s="181"/>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row>
    <row r="41" spans="1:56" ht="20.25" customHeight="1">
      <c r="A41" s="42"/>
      <c r="B41" s="52"/>
      <c r="C41" s="52"/>
      <c r="D41" s="52"/>
      <c r="E41" s="52"/>
      <c r="F41" s="52"/>
      <c r="G41" s="52"/>
      <c r="H41" s="52"/>
      <c r="I41" s="52"/>
      <c r="J41" s="52"/>
      <c r="K41" s="52"/>
      <c r="L41" s="65"/>
      <c r="M41" s="52"/>
      <c r="N41" s="52"/>
      <c r="O41" s="52"/>
      <c r="P41" s="52"/>
      <c r="Q41" s="52"/>
      <c r="R41" s="52"/>
      <c r="S41" s="52"/>
      <c r="T41" s="52"/>
      <c r="U41" s="165"/>
      <c r="V41" s="165"/>
      <c r="W41" s="165"/>
      <c r="X41" s="165"/>
      <c r="Y41" s="165"/>
      <c r="Z41" s="165"/>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row>
    <row r="42" spans="1:56" ht="20.25" customHeight="1">
      <c r="A42" s="42"/>
      <c r="B42" s="52"/>
      <c r="C42" s="65" t="s">
        <v>73</v>
      </c>
      <c r="D42" s="52"/>
      <c r="E42" s="52"/>
      <c r="F42" s="52"/>
      <c r="G42" s="52"/>
      <c r="H42" s="52"/>
      <c r="I42" s="104" t="s">
        <v>87</v>
      </c>
      <c r="J42" s="110" t="s">
        <v>90</v>
      </c>
      <c r="K42" s="118"/>
      <c r="L42" s="124"/>
      <c r="M42" s="104"/>
      <c r="N42" s="52"/>
      <c r="O42" s="52"/>
      <c r="P42" s="52"/>
      <c r="Q42" s="52"/>
      <c r="R42" s="52"/>
      <c r="S42" s="52"/>
      <c r="T42" s="52"/>
      <c r="U42" s="166"/>
      <c r="V42" s="165"/>
      <c r="W42" s="165"/>
      <c r="X42" s="165"/>
      <c r="Y42" s="165"/>
      <c r="Z42" s="165"/>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row>
    <row r="43" spans="1:56" ht="20.25" customHeight="1">
      <c r="A43" s="42"/>
      <c r="B43" s="52"/>
      <c r="C43" s="52" t="s">
        <v>74</v>
      </c>
      <c r="D43" s="52"/>
      <c r="E43" s="52"/>
      <c r="F43" s="52"/>
      <c r="G43" s="52"/>
      <c r="H43" s="52" t="s">
        <v>84</v>
      </c>
      <c r="I43" s="52"/>
      <c r="J43" s="52"/>
      <c r="K43" s="52"/>
      <c r="L43" s="65"/>
      <c r="M43" s="52"/>
      <c r="N43" s="52"/>
      <c r="O43" s="52"/>
      <c r="P43" s="52"/>
      <c r="Q43" s="52"/>
      <c r="R43" s="52"/>
      <c r="S43" s="52"/>
      <c r="T43" s="52"/>
      <c r="U43" s="165"/>
      <c r="V43" s="165"/>
      <c r="W43" s="165"/>
      <c r="X43" s="165"/>
      <c r="Y43" s="165"/>
      <c r="Z43" s="165"/>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row>
    <row r="44" spans="1:56" ht="20.25" customHeight="1">
      <c r="A44" s="42"/>
      <c r="B44" s="52"/>
      <c r="C44" s="52" t="str">
        <f>IF($J$42="週","対象時間数（週平均）","対象時間数（当月合計）")</f>
        <v>対象時間数（週平均）</v>
      </c>
      <c r="D44" s="52"/>
      <c r="E44" s="52"/>
      <c r="F44" s="52"/>
      <c r="G44" s="52"/>
      <c r="H44" s="52" t="str">
        <f>IF($J$42="週","週に勤務すべき時間数","当月に勤務すべき時間数")</f>
        <v>週に勤務すべき時間数</v>
      </c>
      <c r="I44" s="52"/>
      <c r="J44" s="52"/>
      <c r="K44" s="52"/>
      <c r="L44" s="65"/>
      <c r="M44" s="63" t="s">
        <v>93</v>
      </c>
      <c r="N44" s="63"/>
      <c r="O44" s="63"/>
      <c r="P44" s="63"/>
      <c r="Q44" s="52"/>
      <c r="R44" s="52"/>
      <c r="S44" s="52"/>
      <c r="T44" s="52"/>
      <c r="U44" s="165"/>
      <c r="V44" s="165"/>
      <c r="W44" s="165"/>
      <c r="X44" s="165"/>
      <c r="Y44" s="165"/>
      <c r="Z44" s="165"/>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row>
    <row r="45" spans="1:56" ht="20.25" customHeight="1">
      <c r="A45" s="42"/>
      <c r="B45" s="52"/>
      <c r="C45" s="66">
        <f>IF($J$42="週",L40,J40)</f>
        <v>0</v>
      </c>
      <c r="D45" s="79"/>
      <c r="E45" s="79"/>
      <c r="F45" s="94"/>
      <c r="G45" s="62" t="s">
        <v>29</v>
      </c>
      <c r="H45" s="64">
        <f>IF($J$42="週",$AV$5,$AZ$5)</f>
        <v>40</v>
      </c>
      <c r="I45" s="80"/>
      <c r="J45" s="80"/>
      <c r="K45" s="78"/>
      <c r="L45" s="62" t="s">
        <v>92</v>
      </c>
      <c r="M45" s="101">
        <f>ROUNDDOWN(C45/H45,1)</f>
        <v>0</v>
      </c>
      <c r="N45" s="105"/>
      <c r="O45" s="105"/>
      <c r="P45" s="119"/>
      <c r="Q45" s="52"/>
      <c r="R45" s="52"/>
      <c r="S45" s="52"/>
      <c r="T45" s="52"/>
      <c r="U45" s="167"/>
      <c r="V45" s="167"/>
      <c r="W45" s="167"/>
      <c r="X45" s="167"/>
      <c r="Y45" s="164"/>
      <c r="Z45" s="165"/>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1:56" ht="20.25" customHeight="1">
      <c r="A46" s="42"/>
      <c r="B46" s="52"/>
      <c r="C46" s="52"/>
      <c r="D46" s="52"/>
      <c r="E46" s="52"/>
      <c r="F46" s="52"/>
      <c r="G46" s="52"/>
      <c r="H46" s="52"/>
      <c r="I46" s="52"/>
      <c r="J46" s="52"/>
      <c r="K46" s="52"/>
      <c r="L46" s="65"/>
      <c r="M46" s="52" t="s">
        <v>14</v>
      </c>
      <c r="N46" s="52"/>
      <c r="O46" s="52"/>
      <c r="P46" s="52"/>
      <c r="Q46" s="52"/>
      <c r="R46" s="52"/>
      <c r="S46" s="52"/>
      <c r="T46" s="52"/>
      <c r="U46" s="165"/>
      <c r="V46" s="165"/>
      <c r="W46" s="165"/>
      <c r="X46" s="165"/>
      <c r="Y46" s="165"/>
      <c r="Z46" s="165"/>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1:56" ht="20.25" customHeight="1">
      <c r="A47" s="42"/>
      <c r="B47" s="52"/>
      <c r="C47" s="52" t="s">
        <v>75</v>
      </c>
      <c r="D47" s="52"/>
      <c r="E47" s="52"/>
      <c r="F47" s="52"/>
      <c r="G47" s="52"/>
      <c r="H47" s="52"/>
      <c r="I47" s="52"/>
      <c r="J47" s="52"/>
      <c r="K47" s="52"/>
      <c r="L47" s="65"/>
      <c r="M47" s="52"/>
      <c r="N47" s="52"/>
      <c r="O47" s="52"/>
      <c r="P47" s="52"/>
      <c r="Q47" s="52"/>
      <c r="R47" s="52"/>
      <c r="S47" s="52"/>
      <c r="T47" s="52"/>
      <c r="U47" s="52"/>
      <c r="V47" s="175"/>
      <c r="W47" s="178"/>
      <c r="X47" s="178"/>
      <c r="Y47" s="52"/>
      <c r="Z47" s="5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1:56" ht="20.25" customHeight="1">
      <c r="A48" s="42"/>
      <c r="B48" s="52"/>
      <c r="C48" s="52" t="s">
        <v>45</v>
      </c>
      <c r="D48" s="52"/>
      <c r="E48" s="52"/>
      <c r="F48" s="52"/>
      <c r="G48" s="52"/>
      <c r="H48" s="52"/>
      <c r="I48" s="52"/>
      <c r="J48" s="52"/>
      <c r="K48" s="52"/>
      <c r="L48" s="65"/>
      <c r="M48" s="62"/>
      <c r="N48" s="62"/>
      <c r="O48" s="62"/>
      <c r="P48" s="62"/>
      <c r="Q48" s="52"/>
      <c r="R48" s="52"/>
      <c r="S48" s="52"/>
      <c r="T48" s="52"/>
      <c r="U48" s="52"/>
      <c r="V48" s="175"/>
      <c r="W48" s="178"/>
      <c r="X48" s="178"/>
      <c r="Y48" s="52"/>
      <c r="Z48" s="5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1:58" ht="20.25" customHeight="1">
      <c r="A49" s="42"/>
      <c r="B49" s="52"/>
      <c r="C49" s="67" t="s">
        <v>2</v>
      </c>
      <c r="D49" s="67"/>
      <c r="E49" s="67"/>
      <c r="F49" s="67"/>
      <c r="G49" s="67"/>
      <c r="H49" s="52" t="s">
        <v>86</v>
      </c>
      <c r="I49" s="67"/>
      <c r="J49" s="67"/>
      <c r="K49" s="67"/>
      <c r="L49" s="67"/>
      <c r="M49" s="63" t="s">
        <v>71</v>
      </c>
      <c r="N49" s="63"/>
      <c r="O49" s="63"/>
      <c r="P49" s="63"/>
      <c r="Q49" s="52"/>
      <c r="R49" s="52"/>
      <c r="S49" s="52"/>
      <c r="T49" s="52"/>
      <c r="U49" s="52"/>
      <c r="V49" s="175"/>
      <c r="W49" s="178"/>
      <c r="X49" s="178"/>
      <c r="Y49" s="52"/>
      <c r="Z49" s="5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1:58" ht="20.25" customHeight="1">
      <c r="A50" s="42"/>
      <c r="B50" s="52"/>
      <c r="C50" s="64">
        <f>P40</f>
        <v>0</v>
      </c>
      <c r="D50" s="80"/>
      <c r="E50" s="80"/>
      <c r="F50" s="78"/>
      <c r="G50" s="62" t="s">
        <v>85</v>
      </c>
      <c r="H50" s="101">
        <f>M45</f>
        <v>0</v>
      </c>
      <c r="I50" s="105"/>
      <c r="J50" s="105"/>
      <c r="K50" s="119"/>
      <c r="L50" s="62" t="s">
        <v>92</v>
      </c>
      <c r="M50" s="128">
        <f>ROUNDDOWN(C50+H50,1)</f>
        <v>0</v>
      </c>
      <c r="N50" s="130"/>
      <c r="O50" s="130"/>
      <c r="P50" s="148"/>
      <c r="Q50" s="52"/>
      <c r="R50" s="52"/>
      <c r="S50" s="52"/>
      <c r="T50" s="52"/>
      <c r="U50" s="52"/>
      <c r="V50" s="175"/>
      <c r="W50" s="178"/>
      <c r="X50" s="178"/>
      <c r="Y50" s="52"/>
      <c r="Z50" s="5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1:58" ht="20.25" customHeight="1">
      <c r="A51" s="42"/>
      <c r="B51" s="52"/>
      <c r="C51" s="52"/>
      <c r="D51" s="52"/>
      <c r="E51" s="52"/>
      <c r="F51" s="52"/>
      <c r="G51" s="52"/>
      <c r="H51" s="52"/>
      <c r="I51" s="52"/>
      <c r="J51" s="52"/>
      <c r="K51" s="52"/>
      <c r="L51" s="52"/>
      <c r="M51" s="52"/>
      <c r="N51" s="65"/>
      <c r="O51" s="52"/>
      <c r="P51" s="52"/>
      <c r="Q51" s="52"/>
      <c r="R51" s="52"/>
      <c r="S51" s="52"/>
      <c r="T51" s="52"/>
      <c r="U51" s="52"/>
      <c r="V51" s="175"/>
      <c r="W51" s="178"/>
      <c r="X51" s="178"/>
      <c r="Y51" s="52"/>
      <c r="Z51" s="5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row>
    <row r="52" spans="1:58" ht="20.25" customHeight="1">
      <c r="C52" s="68"/>
      <c r="D52" s="68"/>
      <c r="E52" s="43"/>
      <c r="F52" s="43"/>
      <c r="G52" s="43"/>
      <c r="H52" s="43"/>
      <c r="I52" s="43"/>
      <c r="J52" s="43"/>
      <c r="K52" s="43"/>
      <c r="L52" s="43"/>
      <c r="M52" s="43"/>
      <c r="N52" s="43"/>
      <c r="O52" s="43"/>
      <c r="P52" s="43"/>
      <c r="Q52" s="43"/>
      <c r="R52" s="43"/>
      <c r="S52" s="43"/>
      <c r="T52" s="68"/>
      <c r="U52" s="43"/>
      <c r="V52" s="43"/>
      <c r="W52" s="43"/>
      <c r="X52" s="43"/>
      <c r="Y52" s="43"/>
      <c r="Z52" s="43"/>
      <c r="AA52" s="43"/>
      <c r="AB52" s="43"/>
      <c r="AC52" s="43"/>
      <c r="AD52" s="43"/>
      <c r="AE52" s="43"/>
      <c r="AF52" s="43"/>
      <c r="AJ52" s="69"/>
      <c r="AK52" s="168"/>
      <c r="AL52" s="168"/>
      <c r="AM52" s="43"/>
      <c r="AN52" s="43"/>
      <c r="AO52" s="43"/>
      <c r="AP52" s="43"/>
      <c r="AQ52" s="43"/>
      <c r="AR52" s="43"/>
      <c r="AS52" s="43"/>
      <c r="AT52" s="43"/>
      <c r="AU52" s="43"/>
      <c r="AV52" s="43"/>
      <c r="AW52" s="43"/>
      <c r="AX52" s="43"/>
      <c r="AY52" s="43"/>
      <c r="AZ52" s="43"/>
      <c r="BA52" s="43"/>
      <c r="BB52" s="43"/>
      <c r="BC52" s="43"/>
      <c r="BD52" s="43"/>
      <c r="BE52" s="168"/>
    </row>
    <row r="53" spans="1:58" ht="20.25" customHeight="1">
      <c r="A53" s="43"/>
      <c r="B53" s="43"/>
      <c r="C53" s="68"/>
      <c r="D53" s="68"/>
      <c r="E53" s="43"/>
      <c r="F53" s="43"/>
      <c r="G53" s="43"/>
      <c r="H53" s="43"/>
      <c r="I53" s="43"/>
      <c r="J53" s="43"/>
      <c r="K53" s="43"/>
      <c r="L53" s="43"/>
      <c r="M53" s="43"/>
      <c r="N53" s="43"/>
      <c r="O53" s="43"/>
      <c r="P53" s="43"/>
      <c r="Q53" s="43"/>
      <c r="R53" s="43"/>
      <c r="S53" s="43"/>
      <c r="T53" s="43"/>
      <c r="U53" s="68"/>
      <c r="V53" s="43"/>
      <c r="W53" s="43"/>
      <c r="X53" s="43"/>
      <c r="Y53" s="43"/>
      <c r="Z53" s="43"/>
      <c r="AA53" s="43"/>
      <c r="AB53" s="43"/>
      <c r="AC53" s="43"/>
      <c r="AD53" s="43"/>
      <c r="AE53" s="43"/>
      <c r="AF53" s="43"/>
      <c r="AG53" s="43"/>
      <c r="AK53" s="69"/>
      <c r="AL53" s="168"/>
      <c r="AM53" s="168"/>
      <c r="AN53" s="43"/>
      <c r="AO53" s="43"/>
      <c r="AP53" s="43"/>
      <c r="AQ53" s="43"/>
      <c r="AR53" s="43"/>
      <c r="AS53" s="43"/>
      <c r="AT53" s="43"/>
      <c r="AU53" s="43"/>
      <c r="AV53" s="43"/>
      <c r="AW53" s="43"/>
      <c r="AX53" s="43"/>
      <c r="AY53" s="43"/>
      <c r="AZ53" s="43"/>
      <c r="BA53" s="43"/>
      <c r="BB53" s="43"/>
      <c r="BC53" s="43"/>
      <c r="BD53" s="43"/>
      <c r="BE53" s="43"/>
      <c r="BF53" s="168"/>
    </row>
    <row r="54" spans="1:58" ht="20.25" customHeight="1">
      <c r="A54" s="43"/>
      <c r="B54" s="43"/>
      <c r="C54" s="43"/>
      <c r="D54" s="68"/>
      <c r="E54" s="43"/>
      <c r="F54" s="43"/>
      <c r="G54" s="43"/>
      <c r="H54" s="43"/>
      <c r="I54" s="43"/>
      <c r="J54" s="43"/>
      <c r="K54" s="43"/>
      <c r="L54" s="43"/>
      <c r="M54" s="43"/>
      <c r="N54" s="43"/>
      <c r="O54" s="43"/>
      <c r="P54" s="43"/>
      <c r="Q54" s="43"/>
      <c r="R54" s="43"/>
      <c r="S54" s="43"/>
      <c r="T54" s="43"/>
      <c r="U54" s="68"/>
      <c r="V54" s="43"/>
      <c r="W54" s="43"/>
      <c r="X54" s="43"/>
      <c r="Y54" s="43"/>
      <c r="Z54" s="43"/>
      <c r="AA54" s="43"/>
      <c r="AB54" s="43"/>
      <c r="AC54" s="43"/>
      <c r="AD54" s="43"/>
      <c r="AE54" s="43"/>
      <c r="AF54" s="43"/>
      <c r="AG54" s="43"/>
      <c r="AK54" s="69"/>
      <c r="AL54" s="168"/>
      <c r="AM54" s="168"/>
      <c r="AN54" s="43"/>
      <c r="AO54" s="43"/>
      <c r="AP54" s="43"/>
      <c r="AQ54" s="43"/>
      <c r="AR54" s="43"/>
      <c r="AS54" s="43"/>
      <c r="AT54" s="43"/>
      <c r="AU54" s="43"/>
      <c r="AV54" s="43"/>
      <c r="AW54" s="43"/>
      <c r="AX54" s="43"/>
      <c r="AY54" s="43"/>
      <c r="AZ54" s="43"/>
      <c r="BA54" s="43"/>
      <c r="BB54" s="43"/>
      <c r="BC54" s="43"/>
      <c r="BD54" s="43"/>
      <c r="BE54" s="43"/>
      <c r="BF54" s="168"/>
    </row>
    <row r="55" spans="1:58" ht="20.25" customHeight="1">
      <c r="A55" s="43"/>
      <c r="B55" s="43"/>
      <c r="C55" s="68"/>
      <c r="D55" s="68"/>
      <c r="E55" s="43"/>
      <c r="F55" s="43"/>
      <c r="G55" s="43"/>
      <c r="H55" s="43"/>
      <c r="I55" s="43"/>
      <c r="J55" s="43"/>
      <c r="K55" s="43"/>
      <c r="L55" s="43"/>
      <c r="M55" s="43"/>
      <c r="N55" s="43"/>
      <c r="O55" s="43"/>
      <c r="P55" s="43"/>
      <c r="Q55" s="43"/>
      <c r="R55" s="43"/>
      <c r="S55" s="43"/>
      <c r="T55" s="43"/>
      <c r="U55" s="68"/>
      <c r="V55" s="43"/>
      <c r="W55" s="43"/>
      <c r="X55" s="43"/>
      <c r="Y55" s="43"/>
      <c r="Z55" s="43"/>
      <c r="AA55" s="43"/>
      <c r="AB55" s="43"/>
      <c r="AC55" s="43"/>
      <c r="AD55" s="43"/>
      <c r="AE55" s="43"/>
      <c r="AF55" s="43"/>
      <c r="AG55" s="43"/>
      <c r="AK55" s="69"/>
      <c r="AL55" s="168"/>
      <c r="AM55" s="168"/>
      <c r="AN55" s="43"/>
      <c r="AO55" s="43"/>
      <c r="AP55" s="43"/>
      <c r="AQ55" s="43"/>
      <c r="AR55" s="43"/>
      <c r="AS55" s="43"/>
      <c r="AT55" s="43"/>
      <c r="AU55" s="43"/>
      <c r="AV55" s="43"/>
      <c r="AW55" s="43"/>
      <c r="AX55" s="43"/>
      <c r="AY55" s="43"/>
      <c r="AZ55" s="43"/>
      <c r="BA55" s="43"/>
      <c r="BB55" s="43"/>
      <c r="BC55" s="43"/>
      <c r="BD55" s="43"/>
      <c r="BE55" s="43"/>
      <c r="BF55" s="168"/>
    </row>
    <row r="56" spans="1:58" ht="20.25" customHeight="1">
      <c r="C56" s="69"/>
      <c r="D56" s="69"/>
      <c r="E56" s="69"/>
      <c r="F56" s="69"/>
      <c r="G56" s="69"/>
      <c r="H56" s="69"/>
      <c r="I56" s="69"/>
      <c r="J56" s="69"/>
      <c r="K56" s="69"/>
      <c r="L56" s="69"/>
      <c r="M56" s="69"/>
      <c r="N56" s="69"/>
      <c r="O56" s="69"/>
      <c r="P56" s="69"/>
      <c r="Q56" s="69"/>
      <c r="R56" s="69"/>
      <c r="S56" s="69"/>
      <c r="T56" s="69"/>
      <c r="U56" s="168"/>
      <c r="V56" s="168"/>
      <c r="W56" s="69"/>
      <c r="X56" s="69"/>
      <c r="Y56" s="69"/>
      <c r="Z56" s="69"/>
      <c r="AA56" s="69"/>
      <c r="AB56" s="69"/>
      <c r="AC56" s="69"/>
      <c r="AD56" s="69"/>
      <c r="AE56" s="69"/>
      <c r="AF56" s="69"/>
      <c r="AG56" s="69"/>
      <c r="AH56" s="69"/>
      <c r="AI56" s="69"/>
      <c r="AJ56" s="69"/>
      <c r="AK56" s="69"/>
      <c r="AL56" s="168"/>
      <c r="AM56" s="168"/>
      <c r="AN56" s="43"/>
      <c r="AO56" s="43"/>
      <c r="AP56" s="43"/>
      <c r="AQ56" s="43"/>
      <c r="AR56" s="43"/>
      <c r="AS56" s="43"/>
      <c r="AT56" s="43"/>
      <c r="AU56" s="43"/>
      <c r="AV56" s="43"/>
      <c r="AW56" s="43"/>
      <c r="AX56" s="43"/>
      <c r="AY56" s="43"/>
      <c r="AZ56" s="43"/>
      <c r="BA56" s="43"/>
      <c r="BB56" s="43"/>
      <c r="BC56" s="43"/>
      <c r="BD56" s="43"/>
      <c r="BE56" s="43"/>
      <c r="BF56" s="168"/>
    </row>
    <row r="57" spans="1:58" ht="20.25" customHeight="1">
      <c r="C57" s="69"/>
      <c r="D57" s="69"/>
      <c r="E57" s="69"/>
      <c r="F57" s="69"/>
      <c r="G57" s="69"/>
      <c r="H57" s="69"/>
      <c r="I57" s="69"/>
      <c r="J57" s="69"/>
      <c r="K57" s="69"/>
      <c r="L57" s="69"/>
      <c r="M57" s="69"/>
      <c r="N57" s="69"/>
      <c r="O57" s="69"/>
      <c r="P57" s="69"/>
      <c r="Q57" s="69"/>
      <c r="R57" s="69"/>
      <c r="S57" s="69"/>
      <c r="T57" s="69"/>
      <c r="U57" s="168"/>
      <c r="V57" s="168"/>
      <c r="W57" s="69"/>
      <c r="X57" s="69"/>
      <c r="Y57" s="69"/>
      <c r="Z57" s="69"/>
      <c r="AA57" s="69"/>
      <c r="AB57" s="69"/>
      <c r="AC57" s="69"/>
      <c r="AD57" s="69"/>
      <c r="AE57" s="69"/>
      <c r="AF57" s="69"/>
      <c r="AG57" s="69"/>
      <c r="AH57" s="69"/>
      <c r="AI57" s="69"/>
      <c r="AJ57" s="69"/>
      <c r="AK57" s="69"/>
      <c r="AL57" s="168"/>
      <c r="AM57" s="168"/>
      <c r="AN57" s="43"/>
      <c r="AO57" s="43"/>
      <c r="AP57" s="43"/>
      <c r="AQ57" s="43"/>
      <c r="AR57" s="43"/>
      <c r="AS57" s="43"/>
      <c r="AT57" s="43"/>
      <c r="AU57" s="43"/>
      <c r="AV57" s="43"/>
      <c r="AW57" s="43"/>
      <c r="AX57" s="43"/>
      <c r="AY57" s="43"/>
      <c r="AZ57" s="43"/>
      <c r="BA57" s="43"/>
      <c r="BB57" s="43"/>
      <c r="BC57" s="43"/>
      <c r="BD57" s="43"/>
      <c r="BE57" s="43"/>
      <c r="BF57" s="168"/>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2"/>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 type="list" allowBlank="1" showDropDown="0" showInputMessage="1" showErrorMessage="0"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1" orientation="portrait" usePrinterDefaults="1"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sqref="A1:T1"/>
    </sheetView>
  </sheetViews>
  <sheetFormatPr defaultRowHeight="13.5"/>
  <cols>
    <col min="1" max="2" width="9" style="231" customWidth="1"/>
    <col min="3" max="3" width="13" style="231" customWidth="1"/>
    <col min="4" max="4" width="15.625" style="231" customWidth="1"/>
    <col min="5" max="8" width="10.625" style="231" customWidth="1"/>
    <col min="9" max="9" width="9" style="231" customWidth="1"/>
    <col min="10" max="12" width="5.625" style="231" customWidth="1"/>
    <col min="13" max="16384" width="9" style="231" customWidth="1"/>
  </cols>
  <sheetData>
    <row r="1" spans="2:13">
      <c r="B1" s="231" t="s">
        <v>127</v>
      </c>
    </row>
    <row r="2" spans="2:13" ht="18" customHeight="1">
      <c r="B2" s="231" t="s">
        <v>3</v>
      </c>
    </row>
    <row r="3" spans="2:13" ht="25.5" customHeight="1">
      <c r="B3" s="232" t="s">
        <v>128</v>
      </c>
      <c r="C3" s="232"/>
      <c r="D3" s="232"/>
      <c r="E3" s="232"/>
      <c r="F3" s="232"/>
      <c r="G3" s="232"/>
      <c r="H3" s="232"/>
    </row>
    <row r="4" spans="2:13" ht="14.25"/>
    <row r="5" spans="2:13" ht="28.5" customHeight="1">
      <c r="B5" s="233"/>
      <c r="C5" s="237"/>
      <c r="D5" s="237"/>
      <c r="E5" s="237"/>
      <c r="F5" s="237"/>
      <c r="G5" s="237"/>
      <c r="H5" s="237"/>
      <c r="I5" s="237"/>
      <c r="J5" s="237"/>
      <c r="K5" s="237"/>
      <c r="L5" s="237"/>
      <c r="M5" s="260"/>
    </row>
    <row r="6" spans="2:13" ht="22.5" customHeight="1">
      <c r="B6" s="234"/>
      <c r="C6" s="238"/>
      <c r="D6" s="243"/>
      <c r="E6" s="238"/>
      <c r="F6" s="248"/>
      <c r="G6" s="250"/>
      <c r="H6" s="253"/>
      <c r="I6" s="232" t="s">
        <v>143</v>
      </c>
      <c r="J6" s="232"/>
      <c r="K6" s="232"/>
      <c r="L6" s="232"/>
      <c r="M6" s="261"/>
    </row>
    <row r="7" spans="2:13" ht="22.5" customHeight="1">
      <c r="B7" s="234"/>
      <c r="C7" s="239"/>
      <c r="D7" s="240" t="s">
        <v>135</v>
      </c>
      <c r="E7" s="239" t="s">
        <v>1</v>
      </c>
      <c r="F7" s="247" t="s">
        <v>138</v>
      </c>
      <c r="G7" s="239" t="s">
        <v>140</v>
      </c>
      <c r="H7" s="244"/>
      <c r="I7" s="247"/>
      <c r="J7" s="247"/>
      <c r="K7" s="247"/>
      <c r="L7" s="252"/>
      <c r="M7" s="261"/>
    </row>
    <row r="8" spans="2:13" ht="22.5" customHeight="1">
      <c r="B8" s="234"/>
      <c r="C8" s="239"/>
      <c r="D8" s="240" t="s">
        <v>136</v>
      </c>
      <c r="E8" s="239" t="s">
        <v>137</v>
      </c>
      <c r="F8" s="247" t="s">
        <v>137</v>
      </c>
      <c r="G8" s="239" t="s">
        <v>47</v>
      </c>
      <c r="H8" s="244"/>
      <c r="I8" s="247"/>
      <c r="J8" s="247"/>
      <c r="K8" s="247"/>
      <c r="L8" s="244"/>
      <c r="M8" s="261"/>
    </row>
    <row r="9" spans="2:13" ht="22.5" customHeight="1">
      <c r="B9" s="234"/>
      <c r="C9" s="239"/>
      <c r="D9" s="241"/>
      <c r="E9" s="246"/>
      <c r="F9" s="249"/>
      <c r="G9" s="251"/>
      <c r="H9" s="254"/>
      <c r="I9" s="247"/>
      <c r="J9" s="247"/>
      <c r="K9" s="247" t="s">
        <v>145</v>
      </c>
      <c r="L9" s="247"/>
      <c r="M9" s="261"/>
    </row>
    <row r="10" spans="2:13" ht="22.5" customHeight="1">
      <c r="B10" s="234"/>
      <c r="C10" s="240"/>
      <c r="D10" s="244"/>
      <c r="E10" s="247"/>
      <c r="F10" s="247"/>
      <c r="G10" s="247"/>
      <c r="H10" s="247"/>
      <c r="I10" s="247"/>
      <c r="J10" s="247"/>
      <c r="K10" s="247"/>
      <c r="L10" s="244"/>
      <c r="M10" s="261"/>
    </row>
    <row r="11" spans="2:13" ht="22.5" customHeight="1">
      <c r="B11" s="234"/>
      <c r="C11" s="240" t="s">
        <v>88</v>
      </c>
      <c r="D11" s="244"/>
      <c r="E11" s="247"/>
      <c r="F11" s="247"/>
      <c r="G11" s="247"/>
      <c r="H11" s="247"/>
      <c r="I11" s="247"/>
      <c r="J11" s="247"/>
      <c r="K11" s="247"/>
      <c r="L11" s="245"/>
      <c r="M11" s="261"/>
    </row>
    <row r="12" spans="2:13" ht="22.5" customHeight="1">
      <c r="B12" s="234"/>
      <c r="C12" s="240" t="s">
        <v>130</v>
      </c>
      <c r="D12" s="244"/>
      <c r="E12" s="243"/>
      <c r="F12" s="248"/>
      <c r="G12" s="252"/>
      <c r="H12" s="238"/>
      <c r="I12" s="247"/>
      <c r="J12" s="250"/>
      <c r="K12" s="256"/>
      <c r="L12" s="253"/>
      <c r="M12" s="261"/>
    </row>
    <row r="13" spans="2:13" ht="22.5" customHeight="1">
      <c r="B13" s="234"/>
      <c r="C13" s="240"/>
      <c r="D13" s="244"/>
      <c r="E13" s="240"/>
      <c r="F13" s="247" t="s">
        <v>139</v>
      </c>
      <c r="G13" s="244"/>
      <c r="H13" s="239" t="s">
        <v>141</v>
      </c>
      <c r="I13" s="247"/>
      <c r="J13" s="255" t="s">
        <v>144</v>
      </c>
      <c r="K13" s="257"/>
      <c r="L13" s="259"/>
      <c r="M13" s="261"/>
    </row>
    <row r="14" spans="2:13" ht="22.5" customHeight="1">
      <c r="B14" s="234"/>
      <c r="C14" s="240"/>
      <c r="D14" s="244"/>
      <c r="E14" s="240"/>
      <c r="F14" s="247"/>
      <c r="G14" s="244"/>
      <c r="H14" s="239" t="s">
        <v>137</v>
      </c>
      <c r="I14" s="247"/>
      <c r="J14" s="255"/>
      <c r="K14" s="257"/>
      <c r="L14" s="259"/>
      <c r="M14" s="261"/>
    </row>
    <row r="15" spans="2:13" ht="22.5" customHeight="1">
      <c r="B15" s="234"/>
      <c r="C15" s="241"/>
      <c r="D15" s="245"/>
      <c r="E15" s="241"/>
      <c r="F15" s="249"/>
      <c r="G15" s="245"/>
      <c r="H15" s="246"/>
      <c r="I15" s="246"/>
      <c r="J15" s="251"/>
      <c r="K15" s="258"/>
      <c r="L15" s="254"/>
      <c r="M15" s="261"/>
    </row>
    <row r="16" spans="2:13" ht="71.25" customHeight="1">
      <c r="B16" s="235"/>
      <c r="C16" s="242"/>
      <c r="D16" s="242"/>
      <c r="E16" s="242"/>
      <c r="F16" s="242"/>
      <c r="G16" s="242"/>
      <c r="H16" s="242"/>
      <c r="I16" s="242"/>
      <c r="J16" s="242"/>
      <c r="K16" s="242"/>
      <c r="L16" s="242"/>
      <c r="M16" s="262"/>
    </row>
    <row r="17" spans="2:3" ht="22.5" customHeight="1">
      <c r="B17" s="236" t="s">
        <v>129</v>
      </c>
      <c r="C17" s="231" t="s">
        <v>132</v>
      </c>
    </row>
    <row r="18" spans="2:3" ht="22.5" customHeight="1">
      <c r="B18" s="231">
        <v>2</v>
      </c>
      <c r="C18" s="231" t="s">
        <v>133</v>
      </c>
    </row>
    <row r="19" spans="2:3" ht="22.5" customHeight="1">
      <c r="B19" s="231">
        <v>3</v>
      </c>
      <c r="C19" s="231" t="s">
        <v>134</v>
      </c>
    </row>
  </sheetData>
  <mergeCells count="11">
    <mergeCell ref="B3:D3"/>
    <mergeCell ref="E3:H3"/>
    <mergeCell ref="G6:H6"/>
    <mergeCell ref="I6:L6"/>
    <mergeCell ref="G7:H7"/>
    <mergeCell ref="G8:H8"/>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scale="68"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sqref="A1:T1"/>
    </sheetView>
  </sheetViews>
  <sheetFormatPr defaultColWidth="8.83203125" defaultRowHeight="12"/>
  <cols>
    <col min="1" max="1" width="0.83203125" style="263" customWidth="1"/>
    <col min="2" max="2" width="30.83203125" style="263" customWidth="1"/>
    <col min="3" max="3" width="70.83203125" style="263" customWidth="1"/>
    <col min="4" max="4" width="0.83203125" style="263" customWidth="1"/>
    <col min="5" max="16384" width="8.83203125" style="263"/>
  </cols>
  <sheetData>
    <row r="1" spans="2:3" ht="16.899999999999999" customHeight="1">
      <c r="B1" s="265" t="s">
        <v>146</v>
      </c>
    </row>
    <row r="2" spans="2:3" ht="32.450000000000003" customHeight="1">
      <c r="B2" s="266" t="s">
        <v>68</v>
      </c>
      <c r="C2" s="266"/>
    </row>
    <row r="3" spans="2:3" s="264" customFormat="1" ht="25.15" customHeight="1">
      <c r="B3" s="267" t="s">
        <v>147</v>
      </c>
      <c r="C3" s="277"/>
    </row>
    <row r="4" spans="2:3" s="264" customFormat="1" ht="22.9" customHeight="1">
      <c r="B4" s="268" t="s">
        <v>148</v>
      </c>
      <c r="C4" s="278"/>
    </row>
    <row r="5" spans="2:3" s="264" customFormat="1" ht="22.9" customHeight="1">
      <c r="B5" s="269"/>
      <c r="C5" s="279"/>
    </row>
    <row r="6" spans="2:3" s="264" customFormat="1" ht="33.75" customHeight="1">
      <c r="B6" s="270" t="s">
        <v>149</v>
      </c>
      <c r="C6" s="280"/>
    </row>
    <row r="7" spans="2:3" s="264" customFormat="1" ht="24.95" customHeight="1">
      <c r="B7" s="271" t="s">
        <v>150</v>
      </c>
      <c r="C7" s="281"/>
    </row>
    <row r="8" spans="2:3" s="264" customFormat="1" ht="99.95" customHeight="1">
      <c r="B8" s="272"/>
      <c r="C8" s="282"/>
    </row>
    <row r="9" spans="2:3" s="264" customFormat="1" ht="24.95" customHeight="1">
      <c r="B9" s="273" t="s">
        <v>152</v>
      </c>
      <c r="C9" s="283"/>
    </row>
    <row r="10" spans="2:3" ht="99.95" customHeight="1">
      <c r="B10" s="274"/>
      <c r="C10" s="284"/>
    </row>
    <row r="11" spans="2:3" ht="24.95" customHeight="1">
      <c r="B11" s="273" t="s">
        <v>153</v>
      </c>
      <c r="C11" s="283"/>
    </row>
    <row r="12" spans="2:3" ht="99.95" customHeight="1">
      <c r="B12" s="274"/>
      <c r="C12" s="284"/>
    </row>
    <row r="13" spans="2:3" ht="24.95" customHeight="1">
      <c r="B13" s="273" t="s">
        <v>72</v>
      </c>
      <c r="C13" s="283"/>
    </row>
    <row r="14" spans="2:3" ht="99.95" customHeight="1">
      <c r="B14" s="275"/>
      <c r="C14" s="285"/>
    </row>
    <row r="15" spans="2:3" ht="13.5">
      <c r="B15" s="276"/>
      <c r="C15" s="276"/>
    </row>
    <row r="16" spans="2:3" ht="12.75">
      <c r="B16" s="265" t="s">
        <v>154</v>
      </c>
    </row>
  </sheetData>
  <mergeCells count="10">
    <mergeCell ref="B2:C2"/>
    <mergeCell ref="B6:C6"/>
    <mergeCell ref="B7:C7"/>
    <mergeCell ref="B8:C8"/>
    <mergeCell ref="B9:C9"/>
    <mergeCell ref="B10:C10"/>
    <mergeCell ref="B11:C11"/>
    <mergeCell ref="B12:C12"/>
    <mergeCell ref="B13:C13"/>
    <mergeCell ref="B14:C14"/>
  </mergeCells>
  <phoneticPr fontId="5"/>
  <printOptions horizontalCentered="1"/>
  <pageMargins left="0.70866141732283472" right="0.70866141732283472" top="0.74803149606299213" bottom="0.74803149606299213" header="0.31496062992125984" footer="0.31496062992125984"/>
  <pageSetup paperSize="9" scale="94"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sqref="A1:T1"/>
    </sheetView>
  </sheetViews>
  <sheetFormatPr defaultColWidth="8.83203125" defaultRowHeight="12.75"/>
  <cols>
    <col min="1" max="1" width="6.33203125" style="286" customWidth="1"/>
    <col min="2" max="3" width="14.83203125" style="286" customWidth="1"/>
    <col min="4" max="5" width="12.83203125" style="286" customWidth="1"/>
    <col min="6" max="6" width="17.83203125" style="286" customWidth="1"/>
    <col min="7" max="12" width="5.33203125" style="286" customWidth="1"/>
    <col min="13" max="16384" width="8.83203125" style="286"/>
  </cols>
  <sheetData>
    <row r="1" spans="1:12">
      <c r="A1" s="288" t="s">
        <v>156</v>
      </c>
      <c r="B1" s="288"/>
      <c r="C1" s="288"/>
      <c r="D1" s="288"/>
      <c r="E1" s="288"/>
      <c r="F1" s="288"/>
      <c r="G1" s="288"/>
      <c r="H1" s="288"/>
      <c r="I1" s="288"/>
      <c r="J1" s="288"/>
      <c r="K1" s="288"/>
      <c r="L1" s="288"/>
    </row>
    <row r="3" spans="1:12" ht="16.899999999999999" customHeight="1">
      <c r="A3" s="266" t="s">
        <v>157</v>
      </c>
      <c r="B3" s="266"/>
      <c r="C3" s="266"/>
      <c r="D3" s="266"/>
      <c r="E3" s="266"/>
      <c r="F3" s="266"/>
      <c r="G3" s="266"/>
      <c r="H3" s="266"/>
      <c r="I3" s="266"/>
      <c r="J3" s="266"/>
      <c r="K3" s="266"/>
      <c r="L3" s="266"/>
    </row>
    <row r="4" spans="1:12" ht="16.899999999999999" customHeight="1">
      <c r="A4" s="289"/>
      <c r="B4" s="289"/>
      <c r="C4" s="289"/>
      <c r="D4" s="289"/>
      <c r="E4" s="289"/>
      <c r="F4" s="289"/>
      <c r="G4" s="289"/>
      <c r="H4" s="289"/>
      <c r="I4" s="289"/>
      <c r="J4" s="289"/>
      <c r="K4" s="289"/>
      <c r="L4" s="289"/>
    </row>
    <row r="5" spans="1:12" ht="24" customHeight="1">
      <c r="A5" s="290"/>
      <c r="B5" s="290"/>
      <c r="C5" s="290"/>
      <c r="D5" s="290"/>
      <c r="E5" s="290"/>
      <c r="F5" s="290"/>
      <c r="G5" s="309"/>
      <c r="H5" s="291" t="s">
        <v>166</v>
      </c>
      <c r="I5" s="291"/>
      <c r="J5" s="291" t="s">
        <v>167</v>
      </c>
      <c r="K5" s="291"/>
      <c r="L5" s="291" t="s">
        <v>168</v>
      </c>
    </row>
    <row r="6" spans="1:12" ht="16.899999999999999" customHeight="1">
      <c r="A6" s="291" t="s">
        <v>158</v>
      </c>
      <c r="B6" s="291"/>
      <c r="C6" s="290" t="s">
        <v>163</v>
      </c>
      <c r="D6" s="290"/>
      <c r="E6" s="290"/>
      <c r="F6" s="290"/>
      <c r="G6" s="290"/>
      <c r="H6" s="290"/>
      <c r="I6" s="290"/>
      <c r="J6" s="290"/>
      <c r="K6" s="290"/>
      <c r="L6" s="290"/>
    </row>
    <row r="7" spans="1:12" ht="16.899999999999999" customHeight="1">
      <c r="A7" s="292"/>
      <c r="B7" s="292"/>
      <c r="C7" s="292"/>
      <c r="D7" s="292"/>
      <c r="E7" s="292"/>
      <c r="F7" s="292"/>
      <c r="G7" s="292"/>
      <c r="H7" s="292"/>
      <c r="I7" s="292"/>
      <c r="J7" s="292"/>
      <c r="K7" s="292"/>
      <c r="L7" s="292"/>
    </row>
    <row r="8" spans="1:12" s="287" customFormat="1" ht="21" customHeight="1">
      <c r="A8" s="293" t="s">
        <v>159</v>
      </c>
      <c r="B8" s="293"/>
      <c r="C8" s="293"/>
      <c r="D8" s="301" t="s">
        <v>164</v>
      </c>
      <c r="E8" s="305"/>
      <c r="F8" s="305"/>
      <c r="G8" s="305"/>
      <c r="H8" s="305"/>
      <c r="I8" s="305"/>
      <c r="J8" s="305"/>
      <c r="K8" s="305"/>
      <c r="L8" s="305"/>
    </row>
    <row r="9" spans="1:12" ht="21" customHeight="1">
      <c r="A9" s="294"/>
      <c r="B9" s="294"/>
      <c r="C9" s="294"/>
      <c r="D9" s="302"/>
      <c r="E9" s="306"/>
      <c r="F9" s="306"/>
      <c r="G9" s="306"/>
      <c r="H9" s="306"/>
      <c r="I9" s="306"/>
      <c r="J9" s="306"/>
      <c r="K9" s="306"/>
      <c r="L9" s="306"/>
    </row>
    <row r="10" spans="1:12" ht="21" customHeight="1">
      <c r="A10" s="294"/>
      <c r="B10" s="294"/>
      <c r="C10" s="294"/>
      <c r="D10" s="303" t="s">
        <v>165</v>
      </c>
      <c r="E10" s="303"/>
      <c r="F10" s="307"/>
      <c r="G10" s="307"/>
      <c r="H10" s="307"/>
      <c r="I10" s="307"/>
      <c r="J10" s="307"/>
      <c r="K10" s="307"/>
      <c r="L10" s="307"/>
    </row>
    <row r="11" spans="1:12" ht="21" customHeight="1">
      <c r="D11" s="304"/>
      <c r="E11" s="304"/>
      <c r="F11" s="308"/>
      <c r="G11" s="308"/>
      <c r="H11" s="308"/>
      <c r="I11" s="308"/>
      <c r="J11" s="308"/>
      <c r="K11" s="308"/>
      <c r="L11" s="308"/>
    </row>
    <row r="12" spans="1:12" ht="27.75" customHeight="1">
      <c r="A12" s="295"/>
      <c r="B12" s="295"/>
      <c r="C12" s="295"/>
      <c r="D12" s="295"/>
      <c r="E12" s="295"/>
      <c r="F12" s="295"/>
      <c r="G12" s="295"/>
      <c r="H12" s="295"/>
      <c r="I12" s="295"/>
      <c r="J12" s="295"/>
      <c r="K12" s="295"/>
      <c r="L12" s="295"/>
    </row>
    <row r="13" spans="1:12" ht="27.75" customHeight="1">
      <c r="A13" s="295"/>
      <c r="B13" s="295"/>
      <c r="C13" s="295"/>
      <c r="D13" s="295"/>
      <c r="E13" s="295"/>
      <c r="F13" s="295"/>
      <c r="G13" s="295"/>
      <c r="H13" s="295"/>
      <c r="I13" s="295"/>
      <c r="J13" s="295"/>
      <c r="K13" s="295"/>
      <c r="L13" s="295"/>
    </row>
    <row r="14" spans="1:12" s="264" customFormat="1" ht="16.899999999999999" customHeight="1">
      <c r="A14" s="296" t="s">
        <v>160</v>
      </c>
      <c r="B14" s="298"/>
      <c r="C14" s="298"/>
      <c r="D14" s="298"/>
      <c r="E14" s="298"/>
      <c r="F14" s="298"/>
      <c r="G14" s="298"/>
      <c r="H14" s="298"/>
      <c r="I14" s="298"/>
      <c r="J14" s="298"/>
      <c r="K14" s="298"/>
      <c r="L14" s="298"/>
    </row>
    <row r="20" spans="1:8" ht="19.5" customHeight="1">
      <c r="A20" s="297"/>
      <c r="B20" s="299" t="s">
        <v>131</v>
      </c>
      <c r="C20" s="300"/>
      <c r="D20" s="300"/>
      <c r="E20" s="300"/>
      <c r="F20" s="300"/>
      <c r="G20" s="300"/>
      <c r="H20" s="310"/>
    </row>
    <row r="21" spans="1:8" ht="19.5" customHeight="1">
      <c r="A21" s="297"/>
      <c r="B21" s="299" t="s">
        <v>18</v>
      </c>
      <c r="C21" s="300"/>
      <c r="D21" s="300"/>
      <c r="E21" s="300"/>
      <c r="F21" s="300"/>
      <c r="G21" s="300"/>
      <c r="H21" s="310"/>
    </row>
    <row r="22" spans="1:8" ht="19.5" customHeight="1">
      <c r="A22" s="297"/>
      <c r="B22" s="299" t="s">
        <v>162</v>
      </c>
      <c r="C22" s="300"/>
      <c r="D22" s="300"/>
      <c r="E22" s="300"/>
      <c r="F22" s="300"/>
      <c r="G22" s="300"/>
      <c r="H22" s="310"/>
    </row>
    <row r="23" spans="1:8">
      <c r="A23" s="286" t="s">
        <v>161</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printOptions horizontalCentered="1"/>
  <pageMargins left="0.70866141732283472" right="0.70866141732283472" top="0.74803149606299213" bottom="0.74803149606299213" header="0.31496062992125984" footer="0.31496062992125984"/>
  <pageSetup paperSize="9" scale="8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sqref="A1:T1"/>
    </sheetView>
  </sheetViews>
  <sheetFormatPr defaultRowHeight="13.5"/>
  <cols>
    <col min="1" max="1" width="1" style="311" customWidth="1"/>
    <col min="2" max="2" width="7.83203125" style="311" customWidth="1"/>
    <col min="3" max="3" width="110.83203125" style="312" customWidth="1"/>
    <col min="4" max="4" width="1" style="311" customWidth="1"/>
    <col min="5" max="10" width="9.33203125" style="311" customWidth="1"/>
    <col min="11" max="11" width="8.6640625" style="311" customWidth="1"/>
    <col min="12" max="16384" width="9.33203125" style="311" customWidth="1"/>
  </cols>
  <sheetData>
    <row r="1" spans="2:3">
      <c r="B1" s="311" t="s">
        <v>169</v>
      </c>
      <c r="C1" s="311"/>
    </row>
    <row r="2" spans="2:3">
      <c r="C2" s="311" t="s">
        <v>180</v>
      </c>
    </row>
    <row r="3" spans="2:3" ht="6" customHeight="1"/>
    <row r="4" spans="2:3">
      <c r="B4" s="313" t="s">
        <v>170</v>
      </c>
      <c r="C4" s="317" t="s">
        <v>37</v>
      </c>
    </row>
    <row r="5" spans="2:3" ht="21">
      <c r="B5" s="314" t="s">
        <v>171</v>
      </c>
      <c r="C5" s="318" t="s">
        <v>181</v>
      </c>
    </row>
    <row r="6" spans="2:3" ht="21">
      <c r="B6" s="314" t="s">
        <v>173</v>
      </c>
      <c r="C6" s="318" t="s">
        <v>182</v>
      </c>
    </row>
    <row r="7" spans="2:3" ht="21">
      <c r="B7" s="314" t="s">
        <v>11</v>
      </c>
      <c r="C7" s="318" t="s">
        <v>77</v>
      </c>
    </row>
    <row r="8" spans="2:3">
      <c r="B8" s="314" t="s">
        <v>15</v>
      </c>
      <c r="C8" s="318" t="s">
        <v>183</v>
      </c>
    </row>
    <row r="9" spans="2:3" ht="21">
      <c r="B9" s="314" t="s">
        <v>174</v>
      </c>
      <c r="C9" s="318" t="s">
        <v>184</v>
      </c>
    </row>
    <row r="10" spans="2:3" ht="21">
      <c r="B10" s="314" t="s">
        <v>42</v>
      </c>
      <c r="C10" s="318" t="s">
        <v>185</v>
      </c>
    </row>
    <row r="11" spans="2:3" ht="31.5">
      <c r="B11" s="314" t="s">
        <v>175</v>
      </c>
      <c r="C11" s="318" t="s">
        <v>186</v>
      </c>
    </row>
    <row r="12" spans="2:3" ht="105">
      <c r="B12" s="314" t="s">
        <v>176</v>
      </c>
      <c r="C12" s="318" t="s">
        <v>187</v>
      </c>
    </row>
    <row r="13" spans="2:3" ht="105">
      <c r="B13" s="314" t="s">
        <v>177</v>
      </c>
      <c r="C13" s="318" t="s">
        <v>188</v>
      </c>
    </row>
    <row r="14" spans="2:3" ht="63">
      <c r="B14" s="314" t="s">
        <v>58</v>
      </c>
      <c r="C14" s="318" t="s">
        <v>189</v>
      </c>
    </row>
    <row r="15" spans="2:3" ht="42">
      <c r="B15" s="314" t="s">
        <v>7</v>
      </c>
      <c r="C15" s="318" t="s">
        <v>190</v>
      </c>
    </row>
    <row r="16" spans="2:3" ht="63">
      <c r="B16" s="314" t="s">
        <v>155</v>
      </c>
      <c r="C16" s="318" t="s">
        <v>4</v>
      </c>
    </row>
    <row r="17" spans="2:3">
      <c r="B17" s="314" t="s">
        <v>65</v>
      </c>
      <c r="C17" s="318" t="s">
        <v>191</v>
      </c>
    </row>
    <row r="18" spans="2:3" ht="21">
      <c r="B18" s="314" t="s">
        <v>178</v>
      </c>
      <c r="C18" s="318" t="s">
        <v>192</v>
      </c>
    </row>
    <row r="19" spans="2:3" ht="31.5">
      <c r="B19" s="314" t="s">
        <v>48</v>
      </c>
      <c r="C19" s="318" t="s">
        <v>193</v>
      </c>
    </row>
    <row r="20" spans="2:3" ht="31.5">
      <c r="B20" s="314" t="s">
        <v>54</v>
      </c>
      <c r="C20" s="318" t="s">
        <v>194</v>
      </c>
    </row>
    <row r="21" spans="2:3" ht="31.5">
      <c r="B21" s="315" t="s">
        <v>179</v>
      </c>
      <c r="C21" s="319" t="s">
        <v>195</v>
      </c>
    </row>
    <row r="22" spans="2:3">
      <c r="B22" s="316"/>
    </row>
  </sheetData>
  <phoneticPr fontId="5"/>
  <printOptions horizontalCentered="1"/>
  <pageMargins left="0.23622047244094491" right="0.23622047244094491" top="0.74803149606299213" bottom="0.74803149606299213" header="0.31496062992125984" footer="0.31496062992125984"/>
  <pageSetup paperSize="9" scale="9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sqref="A1:T1"/>
    </sheetView>
  </sheetViews>
  <sheetFormatPr defaultRowHeight="13.5"/>
  <cols>
    <col min="1" max="1" width="1" style="311" customWidth="1"/>
    <col min="2" max="2" width="7.83203125" style="311" customWidth="1"/>
    <col min="3" max="3" width="110.83203125" style="312" customWidth="1"/>
    <col min="4" max="4" width="1" style="311" customWidth="1"/>
    <col min="5" max="10" width="9.33203125" style="311" customWidth="1"/>
    <col min="11" max="11" width="8.6640625" style="311" customWidth="1"/>
    <col min="12" max="16384" width="9.33203125" style="311" customWidth="1"/>
  </cols>
  <sheetData>
    <row r="1" spans="2:3">
      <c r="B1" s="311" t="s">
        <v>196</v>
      </c>
      <c r="C1" s="311"/>
    </row>
    <row r="2" spans="2:3">
      <c r="C2" s="311" t="s">
        <v>107</v>
      </c>
    </row>
    <row r="3" spans="2:3" ht="6" customHeight="1"/>
    <row r="4" spans="2:3">
      <c r="B4" s="313" t="s">
        <v>170</v>
      </c>
      <c r="C4" s="317" t="s">
        <v>37</v>
      </c>
    </row>
    <row r="5" spans="2:3">
      <c r="B5" s="314" t="s">
        <v>171</v>
      </c>
      <c r="C5" s="318" t="s">
        <v>198</v>
      </c>
    </row>
    <row r="6" spans="2:3" ht="21">
      <c r="B6" s="314" t="s">
        <v>173</v>
      </c>
      <c r="C6" s="318" t="s">
        <v>199</v>
      </c>
    </row>
    <row r="7" spans="2:3">
      <c r="B7" s="314" t="s">
        <v>172</v>
      </c>
      <c r="C7" s="318" t="s">
        <v>183</v>
      </c>
    </row>
    <row r="8" spans="2:3" ht="21">
      <c r="B8" s="314" t="s">
        <v>11</v>
      </c>
      <c r="C8" s="318" t="s">
        <v>184</v>
      </c>
    </row>
    <row r="9" spans="2:3" ht="21">
      <c r="B9" s="314" t="s">
        <v>15</v>
      </c>
      <c r="C9" s="318" t="s">
        <v>185</v>
      </c>
    </row>
    <row r="10" spans="2:3" ht="31.5">
      <c r="B10" s="314" t="s">
        <v>197</v>
      </c>
      <c r="C10" s="318" t="s">
        <v>186</v>
      </c>
    </row>
    <row r="11" spans="2:3" ht="84">
      <c r="B11" s="314" t="s">
        <v>174</v>
      </c>
      <c r="C11" s="318" t="s">
        <v>200</v>
      </c>
    </row>
    <row r="12" spans="2:3" ht="52.5">
      <c r="B12" s="314" t="s">
        <v>42</v>
      </c>
      <c r="C12" s="318" t="s">
        <v>201</v>
      </c>
    </row>
    <row r="13" spans="2:3" ht="31.5">
      <c r="B13" s="314" t="s">
        <v>176</v>
      </c>
      <c r="C13" s="318" t="s">
        <v>202</v>
      </c>
    </row>
    <row r="14" spans="2:3" ht="52.5">
      <c r="B14" s="314" t="s">
        <v>177</v>
      </c>
      <c r="C14" s="318" t="s">
        <v>203</v>
      </c>
    </row>
    <row r="15" spans="2:3" ht="31.5">
      <c r="B15" s="314" t="s">
        <v>58</v>
      </c>
      <c r="C15" s="318" t="s">
        <v>204</v>
      </c>
    </row>
    <row r="16" spans="2:3">
      <c r="B16" s="314" t="s">
        <v>7</v>
      </c>
      <c r="C16" s="318" t="s">
        <v>191</v>
      </c>
    </row>
    <row r="17" spans="2:3">
      <c r="B17" s="314" t="s">
        <v>65</v>
      </c>
      <c r="C17" s="318" t="s">
        <v>205</v>
      </c>
    </row>
    <row r="18" spans="2:3">
      <c r="B18" s="315" t="s">
        <v>178</v>
      </c>
      <c r="C18" s="319" t="s">
        <v>151</v>
      </c>
    </row>
    <row r="19" spans="2:3">
      <c r="B19" s="316"/>
    </row>
  </sheetData>
  <phoneticPr fontId="5"/>
  <printOptions horizontalCentered="1"/>
  <pageMargins left="0.23622047244094491" right="0.23622047244094491" top="0.74803149606299213" bottom="0.74803149606299213" header="0.31496062992125984" footer="0.31496062992125984"/>
  <pageSetup paperSize="9" scale="92"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sqref="A1:T1"/>
    </sheetView>
  </sheetViews>
  <sheetFormatPr defaultRowHeight="13.5"/>
  <cols>
    <col min="1" max="1" width="1" style="311" customWidth="1"/>
    <col min="2" max="2" width="7.83203125" style="311" customWidth="1"/>
    <col min="3" max="3" width="110.83203125" style="312" customWidth="1"/>
    <col min="4" max="4" width="1" style="311" customWidth="1"/>
    <col min="5" max="10" width="9.33203125" style="311" customWidth="1"/>
    <col min="11" max="11" width="8.6640625" style="311" customWidth="1"/>
    <col min="12" max="16384" width="9.33203125" style="311" customWidth="1"/>
  </cols>
  <sheetData>
    <row r="1" spans="2:3">
      <c r="B1" s="311" t="s">
        <v>49</v>
      </c>
      <c r="C1" s="311"/>
    </row>
    <row r="2" spans="2:3">
      <c r="C2" s="311" t="s">
        <v>207</v>
      </c>
    </row>
    <row r="3" spans="2:3" ht="6" customHeight="1"/>
    <row r="4" spans="2:3">
      <c r="B4" s="313" t="s">
        <v>170</v>
      </c>
      <c r="C4" s="317" t="s">
        <v>37</v>
      </c>
    </row>
    <row r="5" spans="2:3" ht="21">
      <c r="B5" s="314" t="s">
        <v>171</v>
      </c>
      <c r="C5" s="318" t="s">
        <v>208</v>
      </c>
    </row>
    <row r="6" spans="2:3" ht="31.5">
      <c r="B6" s="314" t="s">
        <v>173</v>
      </c>
      <c r="C6" s="318" t="s">
        <v>209</v>
      </c>
    </row>
    <row r="7" spans="2:3">
      <c r="B7" s="314" t="s">
        <v>11</v>
      </c>
      <c r="C7" s="318" t="s">
        <v>211</v>
      </c>
    </row>
    <row r="8" spans="2:3">
      <c r="B8" s="314" t="s">
        <v>15</v>
      </c>
      <c r="C8" s="318" t="s">
        <v>183</v>
      </c>
    </row>
    <row r="9" spans="2:3" ht="21">
      <c r="B9" s="314" t="s">
        <v>174</v>
      </c>
      <c r="C9" s="318" t="s">
        <v>184</v>
      </c>
    </row>
    <row r="10" spans="2:3" ht="21">
      <c r="B10" s="314" t="s">
        <v>42</v>
      </c>
      <c r="C10" s="318" t="s">
        <v>185</v>
      </c>
    </row>
    <row r="11" spans="2:3" ht="31.5">
      <c r="B11" s="314" t="s">
        <v>175</v>
      </c>
      <c r="C11" s="318" t="s">
        <v>186</v>
      </c>
    </row>
    <row r="12" spans="2:3" ht="94.5">
      <c r="B12" s="314" t="s">
        <v>176</v>
      </c>
      <c r="C12" s="318" t="s">
        <v>212</v>
      </c>
    </row>
    <row r="13" spans="2:3" ht="94.5">
      <c r="B13" s="314" t="s">
        <v>177</v>
      </c>
      <c r="C13" s="318" t="s">
        <v>57</v>
      </c>
    </row>
    <row r="14" spans="2:3" ht="63">
      <c r="B14" s="314" t="s">
        <v>58</v>
      </c>
      <c r="C14" s="318" t="s">
        <v>213</v>
      </c>
    </row>
    <row r="15" spans="2:3" ht="31.5">
      <c r="B15" s="314" t="s">
        <v>7</v>
      </c>
      <c r="C15" s="318" t="s">
        <v>94</v>
      </c>
    </row>
    <row r="16" spans="2:3" ht="31.5">
      <c r="B16" s="314" t="s">
        <v>206</v>
      </c>
      <c r="C16" s="318" t="s">
        <v>210</v>
      </c>
    </row>
    <row r="17" spans="2:3">
      <c r="B17" s="314" t="s">
        <v>65</v>
      </c>
      <c r="C17" s="318" t="s">
        <v>191</v>
      </c>
    </row>
    <row r="18" spans="2:3" ht="21">
      <c r="B18" s="314" t="s">
        <v>178</v>
      </c>
      <c r="C18" s="318" t="s">
        <v>214</v>
      </c>
    </row>
    <row r="19" spans="2:3" ht="21">
      <c r="B19" s="314" t="s">
        <v>48</v>
      </c>
      <c r="C19" s="318" t="s">
        <v>215</v>
      </c>
    </row>
    <row r="20" spans="2:3" ht="21">
      <c r="B20" s="314" t="s">
        <v>54</v>
      </c>
      <c r="C20" s="318" t="s">
        <v>98</v>
      </c>
    </row>
    <row r="21" spans="2:3" ht="21">
      <c r="B21" s="315" t="s">
        <v>179</v>
      </c>
      <c r="C21" s="319" t="s">
        <v>216</v>
      </c>
    </row>
  </sheetData>
  <phoneticPr fontId="5"/>
  <printOptions horizontalCentered="1"/>
  <pageMargins left="0.23622047244094491" right="0.23622047244094491" top="0.74803149606299213" bottom="0.74803149606299213" header="0.31496062992125984" footer="0.31496062992125984"/>
  <pageSetup paperSize="9" scale="9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F32"/>
  <sheetViews>
    <sheetView tabSelected="1" workbookViewId="0">
      <selection activeCell="A19" sqref="A19"/>
    </sheetView>
  </sheetViews>
  <sheetFormatPr defaultRowHeight="13.5"/>
  <cols>
    <col min="1" max="1" width="46.125" style="320" customWidth="1"/>
    <col min="2" max="2" width="30" style="320" customWidth="1"/>
    <col min="3" max="16384" width="9" style="320" customWidth="1"/>
  </cols>
  <sheetData>
    <row r="1" spans="1:6" ht="22.5" customHeight="1">
      <c r="A1" s="320" t="s">
        <v>217</v>
      </c>
    </row>
    <row r="2" spans="1:6" ht="24.75" customHeight="1">
      <c r="A2" s="321" t="s">
        <v>142</v>
      </c>
      <c r="B2" s="321"/>
      <c r="C2" s="332"/>
      <c r="D2" s="332"/>
      <c r="E2" s="332"/>
      <c r="F2" s="332"/>
    </row>
    <row r="3" spans="1:6" ht="18.75" customHeight="1"/>
    <row r="4" spans="1:6" ht="14.1" customHeight="1">
      <c r="A4" s="322" t="s">
        <v>0</v>
      </c>
      <c r="B4" s="327" t="s">
        <v>219</v>
      </c>
    </row>
    <row r="5" spans="1:6" ht="18.75" customHeight="1">
      <c r="A5" s="323" t="s">
        <v>218</v>
      </c>
      <c r="B5" s="328"/>
    </row>
    <row r="6" spans="1:6" ht="15" customHeight="1">
      <c r="A6" s="324"/>
      <c r="B6" s="329"/>
    </row>
    <row r="7" spans="1:6" ht="39" customHeight="1">
      <c r="A7" s="325"/>
      <c r="B7" s="330"/>
    </row>
    <row r="8" spans="1:6" ht="15" customHeight="1">
      <c r="A8" s="324"/>
      <c r="B8" s="329"/>
    </row>
    <row r="9" spans="1:6" ht="39" customHeight="1">
      <c r="A9" s="325"/>
      <c r="B9" s="330"/>
    </row>
    <row r="10" spans="1:6" ht="15" customHeight="1">
      <c r="A10" s="324"/>
      <c r="B10" s="329"/>
    </row>
    <row r="11" spans="1:6" ht="39" customHeight="1">
      <c r="A11" s="325"/>
      <c r="B11" s="330"/>
    </row>
    <row r="12" spans="1:6" ht="15" customHeight="1">
      <c r="A12" s="324"/>
      <c r="B12" s="329"/>
    </row>
    <row r="13" spans="1:6" ht="39" customHeight="1">
      <c r="A13" s="325"/>
      <c r="B13" s="330"/>
    </row>
    <row r="14" spans="1:6" ht="15" customHeight="1">
      <c r="A14" s="324"/>
      <c r="B14" s="329"/>
    </row>
    <row r="15" spans="1:6" ht="39" customHeight="1">
      <c r="A15" s="325"/>
      <c r="B15" s="330"/>
    </row>
    <row r="16" spans="1:6" ht="7.5" customHeight="1">
      <c r="A16" s="326"/>
      <c r="B16" s="331"/>
    </row>
    <row r="17" spans="1:2" ht="15" customHeight="1">
      <c r="A17" s="26"/>
      <c r="B17" s="26"/>
    </row>
    <row r="18" spans="1:2" ht="15" customHeight="1">
      <c r="A18" s="26"/>
      <c r="B18" s="26"/>
    </row>
    <row r="19" spans="1:2">
      <c r="A19" s="326"/>
      <c r="B19" s="326"/>
    </row>
    <row r="20" spans="1:2">
      <c r="A20" s="326"/>
      <c r="B20" s="326"/>
    </row>
    <row r="21" spans="1:2">
      <c r="A21" s="326"/>
      <c r="B21" s="326"/>
    </row>
    <row r="22" spans="1:2">
      <c r="A22" s="326"/>
      <c r="B22" s="326"/>
    </row>
    <row r="23" spans="1:2">
      <c r="A23" s="326"/>
      <c r="B23" s="326"/>
    </row>
    <row r="24" spans="1:2">
      <c r="A24" s="326"/>
      <c r="B24" s="326"/>
    </row>
    <row r="25" spans="1:2">
      <c r="A25" s="326"/>
      <c r="B25" s="326"/>
    </row>
    <row r="26" spans="1:2">
      <c r="A26" s="326"/>
      <c r="B26" s="326"/>
    </row>
    <row r="27" spans="1:2">
      <c r="A27" s="326"/>
      <c r="B27" s="326"/>
    </row>
    <row r="28" spans="1:2">
      <c r="A28" s="326"/>
      <c r="B28" s="326"/>
    </row>
    <row r="29" spans="1:2">
      <c r="A29" s="326"/>
      <c r="B29" s="326"/>
    </row>
    <row r="30" spans="1:2">
      <c r="A30" s="326"/>
      <c r="B30" s="326"/>
    </row>
    <row r="31" spans="1:2">
      <c r="A31" s="326"/>
      <c r="B31" s="326"/>
    </row>
    <row r="32" spans="1:2">
      <c r="A32" s="326"/>
      <c r="B32" s="326"/>
    </row>
  </sheetData>
  <mergeCells count="9">
    <mergeCell ref="A2:B2"/>
    <mergeCell ref="A17:B17"/>
    <mergeCell ref="A18:B18"/>
    <mergeCell ref="B4:B5"/>
    <mergeCell ref="B6:B7"/>
    <mergeCell ref="B8:B9"/>
    <mergeCell ref="B10:B11"/>
    <mergeCell ref="B12:B13"/>
    <mergeCell ref="B14:B15"/>
  </mergeCells>
  <phoneticPr fontId="5"/>
  <printOptions horizontalCentered="1"/>
  <pageMargins left="0.55118110236220474" right="0.39370078740157483" top="0.59055118110236227" bottom="0.43307086614173229" header="0.35433070866141736" footer="0.2755905511811023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添付書類</vt:lpstr>
      <vt:lpstr>参考様式1</vt:lpstr>
      <vt:lpstr>参考様式3</vt:lpstr>
      <vt:lpstr>参考様式５</vt:lpstr>
      <vt:lpstr>参考様式６</vt:lpstr>
      <vt:lpstr xml:space="preserve">参考様式６別紙① </vt:lpstr>
      <vt:lpstr>参考様式６別紙②</vt:lpstr>
      <vt:lpstr>参考様式６別紙③</vt:lpstr>
      <vt:lpstr>参考様式７</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福田　征二</cp:lastModifiedBy>
  <dcterms:created xsi:type="dcterms:W3CDTF">2024-03-08T09:16:30Z</dcterms:created>
  <dcterms:modified xsi:type="dcterms:W3CDTF">2024-03-11T02:43:34Z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2024-03-11T02:43:34Z</vt:filetime>
  </property>
</Properties>
</file>